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730" windowHeight="92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Foglio1!$A$1:$AK$42</definedName>
  </definedNames>
  <calcPr calcId="145621"/>
</workbook>
</file>

<file path=xl/calcChain.xml><?xml version="1.0" encoding="utf-8"?>
<calcChain xmlns="http://schemas.openxmlformats.org/spreadsheetml/2006/main">
  <c r="AC32" i="1"/>
  <c r="AC30" l="1"/>
  <c r="O2"/>
  <c r="AB38"/>
  <c r="AA38"/>
  <c r="Z38"/>
  <c r="AB31"/>
  <c r="AA31"/>
  <c r="Z31"/>
  <c r="AB27"/>
  <c r="AA27"/>
  <c r="Z27"/>
  <c r="Z22"/>
  <c r="AA22"/>
  <c r="AB22"/>
  <c r="AB15"/>
  <c r="AA15"/>
  <c r="Z15"/>
  <c r="S5"/>
  <c r="R5"/>
  <c r="Q5"/>
  <c r="P5"/>
  <c r="V40"/>
  <c r="V39"/>
  <c r="V32"/>
  <c r="V33"/>
  <c r="V37"/>
  <c r="AE16"/>
  <c r="AE14"/>
  <c r="AE13"/>
  <c r="AE12"/>
  <c r="AE11"/>
  <c r="N15"/>
  <c r="O40"/>
  <c r="O39"/>
  <c r="O37"/>
  <c r="O33"/>
  <c r="O34"/>
  <c r="O35"/>
  <c r="O36"/>
  <c r="O32"/>
  <c r="O29"/>
  <c r="O30"/>
  <c r="O28"/>
  <c r="O24"/>
  <c r="O25"/>
  <c r="O26"/>
  <c r="O23"/>
  <c r="O17"/>
  <c r="O18"/>
  <c r="O19"/>
  <c r="O20"/>
  <c r="O21"/>
  <c r="O16"/>
  <c r="O11"/>
  <c r="O12"/>
  <c r="O13"/>
  <c r="O14"/>
  <c r="O10"/>
  <c r="O7"/>
  <c r="O8"/>
  <c r="O6"/>
  <c r="O3"/>
  <c r="O4"/>
  <c r="I38"/>
  <c r="J38"/>
  <c r="K38"/>
  <c r="L38"/>
  <c r="M38"/>
  <c r="N38"/>
  <c r="N41"/>
  <c r="M41"/>
  <c r="L41"/>
  <c r="K41"/>
  <c r="J41"/>
  <c r="I41"/>
  <c r="AE2"/>
  <c r="AD8"/>
  <c r="AD7"/>
  <c r="AD6"/>
  <c r="AD4"/>
  <c r="AD3"/>
  <c r="AD2"/>
  <c r="AB41"/>
  <c r="AA41"/>
  <c r="Z41"/>
  <c r="Y41"/>
  <c r="X41"/>
  <c r="W41"/>
  <c r="W38"/>
  <c r="W31"/>
  <c r="W27"/>
  <c r="W22"/>
  <c r="W15"/>
  <c r="W9"/>
  <c r="W5"/>
  <c r="U41"/>
  <c r="T41"/>
  <c r="S41"/>
  <c r="R41"/>
  <c r="Q41"/>
  <c r="P41"/>
  <c r="P38"/>
  <c r="P31"/>
  <c r="P27"/>
  <c r="P22"/>
  <c r="P15"/>
  <c r="P9"/>
  <c r="P44" l="1"/>
  <c r="W44"/>
  <c r="O9"/>
  <c r="O22"/>
  <c r="O15"/>
  <c r="O31"/>
  <c r="O38"/>
  <c r="O27"/>
  <c r="V41"/>
  <c r="O5"/>
  <c r="AD9"/>
  <c r="AD5"/>
  <c r="W42"/>
  <c r="AG20"/>
  <c r="AH20"/>
  <c r="AI20"/>
  <c r="AG21"/>
  <c r="AH21"/>
  <c r="AI21"/>
  <c r="AG23"/>
  <c r="AH23"/>
  <c r="AI23"/>
  <c r="AG24"/>
  <c r="AH24"/>
  <c r="AI24"/>
  <c r="AG25"/>
  <c r="AH25"/>
  <c r="AI25"/>
  <c r="AG26"/>
  <c r="AH26"/>
  <c r="AI26"/>
  <c r="AG28"/>
  <c r="AH28"/>
  <c r="AI28"/>
  <c r="AG29"/>
  <c r="AH29"/>
  <c r="AI29"/>
  <c r="AG30"/>
  <c r="AH30"/>
  <c r="AI30"/>
  <c r="AG32"/>
  <c r="AH32"/>
  <c r="AI32"/>
  <c r="AG33"/>
  <c r="AH33"/>
  <c r="AI33"/>
  <c r="AG34"/>
  <c r="AH34"/>
  <c r="AI34"/>
  <c r="AG35"/>
  <c r="AH35"/>
  <c r="AI35"/>
  <c r="AG36"/>
  <c r="AH36"/>
  <c r="AI36"/>
  <c r="AG37"/>
  <c r="AH37"/>
  <c r="AI37"/>
  <c r="AG39"/>
  <c r="AH39"/>
  <c r="AI39"/>
  <c r="AG40"/>
  <c r="AH40"/>
  <c r="AI40"/>
  <c r="AI2"/>
  <c r="AI3"/>
  <c r="AI4"/>
  <c r="AI6"/>
  <c r="AI7"/>
  <c r="AI8"/>
  <c r="AI10"/>
  <c r="AI11"/>
  <c r="AI12"/>
  <c r="AI13"/>
  <c r="AI14"/>
  <c r="AI16"/>
  <c r="AI17"/>
  <c r="AI18"/>
  <c r="AH2"/>
  <c r="AH3"/>
  <c r="AH4"/>
  <c r="AH6"/>
  <c r="AH7"/>
  <c r="AH8"/>
  <c r="AH10"/>
  <c r="AH11"/>
  <c r="AH12"/>
  <c r="AH13"/>
  <c r="AH14"/>
  <c r="AH16"/>
  <c r="AH17"/>
  <c r="AH18"/>
  <c r="AG2"/>
  <c r="AG3"/>
  <c r="AG4"/>
  <c r="AG6"/>
  <c r="AG7"/>
  <c r="AG8"/>
  <c r="AG10"/>
  <c r="AG11"/>
  <c r="AG12"/>
  <c r="AG13"/>
  <c r="AG14"/>
  <c r="AG16"/>
  <c r="AG17"/>
  <c r="AG18"/>
  <c r="AF2"/>
  <c r="AF3"/>
  <c r="AF4"/>
  <c r="AF6"/>
  <c r="AF7"/>
  <c r="AF8"/>
  <c r="AF10"/>
  <c r="AF11"/>
  <c r="AF12"/>
  <c r="AF13"/>
  <c r="AF14"/>
  <c r="AF16"/>
  <c r="AF17"/>
  <c r="AF18"/>
  <c r="AE3"/>
  <c r="AE4"/>
  <c r="AE6"/>
  <c r="AE7"/>
  <c r="AE8"/>
  <c r="AE10"/>
  <c r="AE15" s="1"/>
  <c r="AE17"/>
  <c r="AE18"/>
  <c r="AD10"/>
  <c r="AD11"/>
  <c r="AD12"/>
  <c r="AD13"/>
  <c r="AD14"/>
  <c r="AD16"/>
  <c r="AD17"/>
  <c r="AD18"/>
  <c r="AI19"/>
  <c r="AH19"/>
  <c r="AG19"/>
  <c r="AF20"/>
  <c r="AF21"/>
  <c r="AF23"/>
  <c r="AF24"/>
  <c r="AF25"/>
  <c r="AF26"/>
  <c r="AF28"/>
  <c r="AF29"/>
  <c r="AF30"/>
  <c r="AF32"/>
  <c r="AF33"/>
  <c r="AF34"/>
  <c r="AF35"/>
  <c r="AF36"/>
  <c r="AF37"/>
  <c r="AF39"/>
  <c r="AF40"/>
  <c r="AF19"/>
  <c r="AE20"/>
  <c r="AE21"/>
  <c r="AE23"/>
  <c r="AE24"/>
  <c r="AE25"/>
  <c r="AE26"/>
  <c r="AE28"/>
  <c r="AE29"/>
  <c r="AE30"/>
  <c r="AE32"/>
  <c r="AE33"/>
  <c r="AE34"/>
  <c r="AE35"/>
  <c r="AE36"/>
  <c r="AE37"/>
  <c r="AE39"/>
  <c r="AE40"/>
  <c r="AE19"/>
  <c r="AD20"/>
  <c r="AD21"/>
  <c r="AD23"/>
  <c r="AD24"/>
  <c r="AD25"/>
  <c r="AD26"/>
  <c r="AD28"/>
  <c r="AD29"/>
  <c r="AD30"/>
  <c r="AD32"/>
  <c r="AD33"/>
  <c r="AD34"/>
  <c r="AD35"/>
  <c r="AD36"/>
  <c r="AD37"/>
  <c r="AD39"/>
  <c r="AD40"/>
  <c r="AD19"/>
  <c r="AC3"/>
  <c r="AC4"/>
  <c r="AC6"/>
  <c r="AC7"/>
  <c r="AC8"/>
  <c r="AC10"/>
  <c r="AC11"/>
  <c r="AC12"/>
  <c r="AC13"/>
  <c r="AC14"/>
  <c r="AC16"/>
  <c r="AC17"/>
  <c r="AC18"/>
  <c r="AC19"/>
  <c r="AC20"/>
  <c r="AC21"/>
  <c r="AC23"/>
  <c r="AC24"/>
  <c r="AC25"/>
  <c r="AC26"/>
  <c r="AC28"/>
  <c r="AC29"/>
  <c r="AC33"/>
  <c r="AC34"/>
  <c r="AC35"/>
  <c r="AC36"/>
  <c r="AC37"/>
  <c r="AC39"/>
  <c r="AC40"/>
  <c r="AC2"/>
  <c r="V34"/>
  <c r="V35"/>
  <c r="V36"/>
  <c r="V29"/>
  <c r="V30"/>
  <c r="V28"/>
  <c r="V24"/>
  <c r="V25"/>
  <c r="V26"/>
  <c r="V23"/>
  <c r="V17"/>
  <c r="V18"/>
  <c r="V19"/>
  <c r="V20"/>
  <c r="V21"/>
  <c r="V16"/>
  <c r="V11"/>
  <c r="V12"/>
  <c r="V13"/>
  <c r="V14"/>
  <c r="V10"/>
  <c r="V7"/>
  <c r="V8"/>
  <c r="V6"/>
  <c r="V3"/>
  <c r="V4"/>
  <c r="V2"/>
  <c r="AJ39"/>
  <c r="J31"/>
  <c r="I31"/>
  <c r="Y38"/>
  <c r="X38"/>
  <c r="U38"/>
  <c r="T38"/>
  <c r="S38"/>
  <c r="R38"/>
  <c r="Q38"/>
  <c r="Y31"/>
  <c r="X31"/>
  <c r="U31"/>
  <c r="T31"/>
  <c r="S31"/>
  <c r="R31"/>
  <c r="Q31"/>
  <c r="N31"/>
  <c r="M31"/>
  <c r="L31"/>
  <c r="K31"/>
  <c r="Y27"/>
  <c r="X27"/>
  <c r="U27"/>
  <c r="T27"/>
  <c r="S27"/>
  <c r="R27"/>
  <c r="Q27"/>
  <c r="N27"/>
  <c r="M27"/>
  <c r="L27"/>
  <c r="K27"/>
  <c r="J27"/>
  <c r="I27"/>
  <c r="Y22"/>
  <c r="X22"/>
  <c r="U22"/>
  <c r="T22"/>
  <c r="S22"/>
  <c r="R22"/>
  <c r="Q22"/>
  <c r="N22"/>
  <c r="M22"/>
  <c r="L22"/>
  <c r="K22"/>
  <c r="J22"/>
  <c r="I22"/>
  <c r="Y15"/>
  <c r="X15"/>
  <c r="U15"/>
  <c r="T15"/>
  <c r="S15"/>
  <c r="R15"/>
  <c r="Q15"/>
  <c r="M15"/>
  <c r="L15"/>
  <c r="K15"/>
  <c r="J15"/>
  <c r="I15"/>
  <c r="AB9"/>
  <c r="AA9"/>
  <c r="Z9"/>
  <c r="Y9"/>
  <c r="X9"/>
  <c r="U9"/>
  <c r="T9"/>
  <c r="S9"/>
  <c r="R9"/>
  <c r="Q9"/>
  <c r="N9"/>
  <c r="M9"/>
  <c r="L9"/>
  <c r="K9"/>
  <c r="J9"/>
  <c r="I9"/>
  <c r="AB5"/>
  <c r="AA5"/>
  <c r="Z5"/>
  <c r="Y5"/>
  <c r="X5"/>
  <c r="U5"/>
  <c r="T5"/>
  <c r="N5"/>
  <c r="M5"/>
  <c r="L5"/>
  <c r="K5"/>
  <c r="J5"/>
  <c r="I5"/>
  <c r="AA42" l="1"/>
  <c r="AD22"/>
  <c r="AI41"/>
  <c r="AJ20"/>
  <c r="AC41"/>
  <c r="AH31"/>
  <c r="V9"/>
  <c r="V15"/>
  <c r="AC31"/>
  <c r="AC27"/>
  <c r="AH22"/>
  <c r="AH9"/>
  <c r="AI31"/>
  <c r="AH41"/>
  <c r="AH15"/>
  <c r="V5"/>
  <c r="AC22"/>
  <c r="AG9"/>
  <c r="AI9"/>
  <c r="AG31"/>
  <c r="AI27"/>
  <c r="AG27"/>
  <c r="AH38"/>
  <c r="V22"/>
  <c r="AC38"/>
  <c r="AF22"/>
  <c r="AI22"/>
  <c r="AG5"/>
  <c r="AI5"/>
  <c r="AG38"/>
  <c r="AH27"/>
  <c r="V27"/>
  <c r="V31"/>
  <c r="AC15"/>
  <c r="AE22"/>
  <c r="AG22"/>
  <c r="AG15"/>
  <c r="AH5"/>
  <c r="AI15"/>
  <c r="AG41"/>
  <c r="AI38"/>
  <c r="M44"/>
  <c r="T44"/>
  <c r="S44"/>
  <c r="N44"/>
  <c r="Q44"/>
  <c r="U44"/>
  <c r="AB44"/>
  <c r="L44"/>
  <c r="Y44"/>
  <c r="Z44"/>
  <c r="AA44"/>
  <c r="J44"/>
  <c r="J42"/>
  <c r="K44"/>
  <c r="R44"/>
  <c r="X44"/>
  <c r="V38"/>
  <c r="AD41"/>
  <c r="K42"/>
  <c r="I42"/>
  <c r="N42"/>
  <c r="Z42"/>
  <c r="AB42"/>
  <c r="AJ6"/>
  <c r="AD31"/>
  <c r="AD27"/>
  <c r="M42"/>
  <c r="AJ14"/>
  <c r="L42"/>
  <c r="X42"/>
  <c r="AJ34"/>
  <c r="AJ2"/>
  <c r="AC5"/>
  <c r="AD38"/>
  <c r="AD15"/>
  <c r="Y42"/>
  <c r="AC9"/>
  <c r="AJ10"/>
  <c r="AJ23"/>
  <c r="AJ28"/>
  <c r="AJ37"/>
  <c r="AJ33"/>
  <c r="AJ35"/>
  <c r="AF41"/>
  <c r="AJ8"/>
  <c r="AJ21"/>
  <c r="AJ18"/>
  <c r="AJ40"/>
  <c r="AJ41" s="1"/>
  <c r="AE41"/>
  <c r="AJ3"/>
  <c r="AJ19"/>
  <c r="O41"/>
  <c r="AJ16"/>
  <c r="AJ26"/>
  <c r="AJ32"/>
  <c r="AJ13"/>
  <c r="AJ4"/>
  <c r="AJ24"/>
  <c r="AJ25"/>
  <c r="AJ30"/>
  <c r="AJ11"/>
  <c r="AF15"/>
  <c r="AF31"/>
  <c r="AF27"/>
  <c r="AE27"/>
  <c r="AE31"/>
  <c r="AF9"/>
  <c r="AE9"/>
  <c r="AF38"/>
  <c r="AJ7"/>
  <c r="AF5"/>
  <c r="AE5"/>
  <c r="AJ29"/>
  <c r="AJ12"/>
  <c r="AJ17"/>
  <c r="AE38"/>
  <c r="AJ36"/>
  <c r="R42"/>
  <c r="S42"/>
  <c r="P42"/>
  <c r="T42"/>
  <c r="Q42"/>
  <c r="U42"/>
  <c r="V44" l="1"/>
  <c r="AI44"/>
  <c r="AH42"/>
  <c r="AJ5"/>
  <c r="AC44"/>
  <c r="AH44"/>
  <c r="AC42"/>
  <c r="AD44"/>
  <c r="AG44"/>
  <c r="AJ15"/>
  <c r="AE44"/>
  <c r="AI42"/>
  <c r="AF44"/>
  <c r="AJ31"/>
  <c r="AJ9"/>
  <c r="AG42"/>
  <c r="AJ22"/>
  <c r="AJ27"/>
  <c r="AJ44"/>
  <c r="AJ38"/>
  <c r="O44"/>
  <c r="V42"/>
  <c r="AF42"/>
  <c r="AE42"/>
  <c r="O42"/>
  <c r="AD42"/>
  <c r="AJ42" l="1"/>
  <c r="AH46"/>
</calcChain>
</file>

<file path=xl/sharedStrings.xml><?xml version="1.0" encoding="utf-8"?>
<sst xmlns="http://schemas.openxmlformats.org/spreadsheetml/2006/main" count="111" uniqueCount="97">
  <si>
    <t>DG</t>
  </si>
  <si>
    <t>PIANO ABB MIN</t>
  </si>
  <si>
    <t>PIANO ABB MAX</t>
  </si>
  <si>
    <t>UG</t>
  </si>
  <si>
    <t>Area ha</t>
  </si>
  <si>
    <t>SPFV ha</t>
  </si>
  <si>
    <t>Caposquadra</t>
  </si>
  <si>
    <t>n° brac</t>
  </si>
  <si>
    <t>M</t>
  </si>
  <si>
    <t>F</t>
  </si>
  <si>
    <t>cl 0</t>
  </si>
  <si>
    <t>cl I</t>
  </si>
  <si>
    <t>cl II</t>
  </si>
  <si>
    <t>TOT br</t>
  </si>
  <si>
    <t>TOT M</t>
  </si>
  <si>
    <t>TOT F</t>
  </si>
  <si>
    <t>TOT cl 0</t>
  </si>
  <si>
    <t>TOT cl I</t>
  </si>
  <si>
    <t>TOT cl II</t>
  </si>
  <si>
    <t>TOT abb</t>
  </si>
  <si>
    <t>DG 1</t>
  </si>
  <si>
    <t>30/1</t>
  </si>
  <si>
    <t>MONALDI MARINO</t>
  </si>
  <si>
    <t>77/1</t>
  </si>
  <si>
    <t>BALDACCI GIROLAMO</t>
  </si>
  <si>
    <t>85/1</t>
  </si>
  <si>
    <t>MAGNANI GIANCARLO</t>
  </si>
  <si>
    <t>DG 2</t>
  </si>
  <si>
    <t>27/2</t>
  </si>
  <si>
    <t>SANTINI GIUSEPPINO</t>
  </si>
  <si>
    <t>28/2</t>
  </si>
  <si>
    <t>RAFFAELLI PAOLO</t>
  </si>
  <si>
    <t>81/2</t>
  </si>
  <si>
    <t>BELLUCCI GIANNINO</t>
  </si>
  <si>
    <t>DG 3</t>
  </si>
  <si>
    <t>24/3</t>
  </si>
  <si>
    <t>BRISIGOTTI GIOVANNI</t>
  </si>
  <si>
    <t>25/3</t>
  </si>
  <si>
    <t>ROSASPINA FABRIZIO</t>
  </si>
  <si>
    <t>29/3</t>
  </si>
  <si>
    <t>PODESTA' LUCIANO</t>
  </si>
  <si>
    <t>31/3</t>
  </si>
  <si>
    <t>VANNI MARIO</t>
  </si>
  <si>
    <t>83/3</t>
  </si>
  <si>
    <t>VICELLI SAVINO</t>
  </si>
  <si>
    <t>DG 4</t>
  </si>
  <si>
    <t>13/4</t>
  </si>
  <si>
    <t>VALENTINI GIUSEPPE</t>
  </si>
  <si>
    <t>14/4</t>
  </si>
  <si>
    <t>MUSCINELLI FRANCESCO</t>
  </si>
  <si>
    <t>15/4</t>
  </si>
  <si>
    <t>MANOCCHI LUIGI</t>
  </si>
  <si>
    <t>17/4</t>
  </si>
  <si>
    <t>NESCI DORIANO</t>
  </si>
  <si>
    <t>22/4</t>
  </si>
  <si>
    <t>MEZZOLANI MAURIZIO</t>
  </si>
  <si>
    <t>23/4</t>
  </si>
  <si>
    <t>CELESCHI CLAUDIO</t>
  </si>
  <si>
    <t>DG 5</t>
  </si>
  <si>
    <t>19/5</t>
  </si>
  <si>
    <t>BIAGIOTTI CLAUDIO</t>
  </si>
  <si>
    <t>26/5</t>
  </si>
  <si>
    <t>CARCIANI FLAVIO</t>
  </si>
  <si>
    <t>34/5</t>
  </si>
  <si>
    <t>CANDIRACCI EGILBERTO</t>
  </si>
  <si>
    <t>76/5</t>
  </si>
  <si>
    <t>MANENTI ROBERTO</t>
  </si>
  <si>
    <t>DG 6</t>
  </si>
  <si>
    <t>55/6</t>
  </si>
  <si>
    <t>BATTISTELLI GILBERTO</t>
  </si>
  <si>
    <t>73/6</t>
  </si>
  <si>
    <t>BOLOGNINI MIRCO</t>
  </si>
  <si>
    <t>74/6</t>
  </si>
  <si>
    <t>SIDERI QUINTO</t>
  </si>
  <si>
    <t>DG B1</t>
  </si>
  <si>
    <t>B1</t>
  </si>
  <si>
    <t>3/B1</t>
  </si>
  <si>
    <t>ZAVAGNINI GIOVANNI</t>
  </si>
  <si>
    <t>4/B1</t>
  </si>
  <si>
    <t>MARZI PAOLO</t>
  </si>
  <si>
    <t>GIRATA</t>
  </si>
  <si>
    <t>2/B1</t>
  </si>
  <si>
    <t>FALCONI MICHELE</t>
  </si>
  <si>
    <t>5/B1</t>
  </si>
  <si>
    <t>BALLESTRIERI AMOS</t>
  </si>
  <si>
    <t>1/B1</t>
  </si>
  <si>
    <t>ANGELI ALESSANDRO</t>
  </si>
  <si>
    <t>WILD BOAR (6/B1)</t>
  </si>
  <si>
    <t>FULIGNA MAURIZIO</t>
  </si>
  <si>
    <t>C</t>
  </si>
  <si>
    <t>LA PIANACCIA</t>
  </si>
  <si>
    <t>VITALI FRANCO</t>
  </si>
  <si>
    <t>EL ROCKLE</t>
  </si>
  <si>
    <t>PANGRAZI CESARINO</t>
  </si>
  <si>
    <t>TOT 30/11/18</t>
  </si>
  <si>
    <t>TOT 31/12/18</t>
  </si>
  <si>
    <t>TOT 31/01/19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</si>
</sst>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1"/>
      <color indexed="8"/>
      <name val="Calibri"/>
      <family val="2"/>
    </font>
    <font>
      <i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0" fillId="0" borderId="11" xfId="0" applyNumberFormat="1" applyFont="1" applyFill="1" applyBorder="1"/>
    <xf numFmtId="1" fontId="5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/>
    <xf numFmtId="1" fontId="5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3" fontId="0" fillId="0" borderId="24" xfId="0" applyNumberFormat="1" applyFont="1" applyFill="1" applyBorder="1"/>
    <xf numFmtId="3" fontId="7" fillId="0" borderId="24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Border="1"/>
    <xf numFmtId="0" fontId="14" fillId="0" borderId="3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1" fontId="6" fillId="0" borderId="25" xfId="0" applyNumberFormat="1" applyFont="1" applyFill="1" applyBorder="1"/>
    <xf numFmtId="1" fontId="6" fillId="0" borderId="14" xfId="0" applyNumberFormat="1" applyFont="1" applyFill="1" applyBorder="1"/>
    <xf numFmtId="1" fontId="6" fillId="0" borderId="18" xfId="0" applyNumberFormat="1" applyFont="1" applyFill="1" applyBorder="1"/>
    <xf numFmtId="1" fontId="2" fillId="0" borderId="8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1" fontId="8" fillId="0" borderId="25" xfId="0" applyNumberFormat="1" applyFont="1" applyFill="1" applyBorder="1"/>
    <xf numFmtId="1" fontId="8" fillId="0" borderId="14" xfId="0" applyNumberFormat="1" applyFont="1" applyFill="1" applyBorder="1"/>
    <xf numFmtId="1" fontId="8" fillId="0" borderId="31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58" xfId="0" applyBorder="1"/>
    <xf numFmtId="0" fontId="9" fillId="0" borderId="46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/>
    <xf numFmtId="0" fontId="14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/>
    <xf numFmtId="1" fontId="5" fillId="0" borderId="2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8" fillId="2" borderId="18" xfId="0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" fontId="13" fillId="0" borderId="41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/>
    </xf>
    <xf numFmtId="1" fontId="14" fillId="0" borderId="42" xfId="0" applyNumberFormat="1" applyFont="1" applyBorder="1" applyAlignment="1">
      <alignment horizontal="center"/>
    </xf>
    <xf numFmtId="1" fontId="14" fillId="0" borderId="43" xfId="0" applyNumberFormat="1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1" fontId="14" fillId="2" borderId="43" xfId="0" applyNumberFormat="1" applyFont="1" applyFill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="86" zoomScaleNormal="86" workbookViewId="0">
      <pane ySplit="1" topLeftCell="A10" activePane="bottomLeft" state="frozen"/>
      <selection pane="bottomLeft" activeCell="W40" sqref="W40"/>
    </sheetView>
  </sheetViews>
  <sheetFormatPr defaultRowHeight="15.75"/>
  <cols>
    <col min="3" max="3" width="12.42578125" hidden="1" customWidth="1"/>
    <col min="4" max="4" width="12.140625" hidden="1" customWidth="1"/>
    <col min="5" max="5" width="21" bestFit="1" customWidth="1"/>
    <col min="6" max="7" width="0" hidden="1" customWidth="1"/>
    <col min="8" max="8" width="22" bestFit="1" customWidth="1"/>
    <col min="9" max="14" width="9.28515625" style="27" hidden="1" customWidth="1"/>
    <col min="15" max="15" width="14.28515625" style="45" hidden="1" customWidth="1"/>
    <col min="16" max="21" width="9.28515625" style="27" hidden="1" customWidth="1"/>
    <col min="22" max="22" width="14.28515625" style="137" hidden="1" customWidth="1"/>
    <col min="23" max="28" width="9.28515625" style="27" customWidth="1"/>
    <col min="29" max="29" width="14.28515625" style="45" bestFit="1" customWidth="1"/>
    <col min="30" max="35" width="9.28515625" style="51" customWidth="1"/>
    <col min="36" max="36" width="12.7109375" style="53" customWidth="1"/>
  </cols>
  <sheetData>
    <row r="1" spans="1:37" ht="28.5" customHeight="1" thickBot="1">
      <c r="A1" s="1" t="s">
        <v>0</v>
      </c>
      <c r="B1" s="2" t="s">
        <v>0</v>
      </c>
      <c r="C1" s="3" t="s">
        <v>1</v>
      </c>
      <c r="D1" s="87" t="s">
        <v>2</v>
      </c>
      <c r="E1" s="1" t="s">
        <v>3</v>
      </c>
      <c r="F1" s="4" t="s">
        <v>4</v>
      </c>
      <c r="G1" s="4" t="s">
        <v>5</v>
      </c>
      <c r="H1" s="60" t="s">
        <v>6</v>
      </c>
      <c r="I1" s="110" t="s">
        <v>7</v>
      </c>
      <c r="J1" s="111" t="s">
        <v>8</v>
      </c>
      <c r="K1" s="78" t="s">
        <v>9</v>
      </c>
      <c r="L1" s="78" t="s">
        <v>10</v>
      </c>
      <c r="M1" s="79" t="s">
        <v>11</v>
      </c>
      <c r="N1" s="78" t="s">
        <v>12</v>
      </c>
      <c r="O1" s="68" t="s">
        <v>94</v>
      </c>
      <c r="P1" s="78" t="s">
        <v>7</v>
      </c>
      <c r="Q1" s="67" t="s">
        <v>8</v>
      </c>
      <c r="R1" s="78" t="s">
        <v>9</v>
      </c>
      <c r="S1" s="67" t="s">
        <v>10</v>
      </c>
      <c r="T1" s="78" t="s">
        <v>11</v>
      </c>
      <c r="U1" s="67" t="s">
        <v>12</v>
      </c>
      <c r="V1" s="127" t="s">
        <v>95</v>
      </c>
      <c r="W1" s="67" t="s">
        <v>7</v>
      </c>
      <c r="X1" s="78" t="s">
        <v>8</v>
      </c>
      <c r="Y1" s="67" t="s">
        <v>9</v>
      </c>
      <c r="Z1" s="78" t="s">
        <v>10</v>
      </c>
      <c r="AA1" s="67" t="s">
        <v>11</v>
      </c>
      <c r="AB1" s="66" t="s">
        <v>12</v>
      </c>
      <c r="AC1" s="83" t="s">
        <v>96</v>
      </c>
      <c r="AD1" s="84" t="s">
        <v>13</v>
      </c>
      <c r="AE1" s="84" t="s">
        <v>14</v>
      </c>
      <c r="AF1" s="69" t="s">
        <v>15</v>
      </c>
      <c r="AG1" s="85" t="s">
        <v>16</v>
      </c>
      <c r="AH1" s="86" t="s">
        <v>17</v>
      </c>
      <c r="AI1" s="86" t="s">
        <v>18</v>
      </c>
      <c r="AJ1" s="70" t="s">
        <v>19</v>
      </c>
      <c r="AK1" s="51"/>
    </row>
    <row r="2" spans="1:37" ht="16.5" thickBot="1">
      <c r="A2" s="156" t="s">
        <v>20</v>
      </c>
      <c r="B2" s="157">
        <v>1</v>
      </c>
      <c r="C2" s="159">
        <v>80</v>
      </c>
      <c r="D2" s="154">
        <v>270</v>
      </c>
      <c r="E2" s="103" t="s">
        <v>21</v>
      </c>
      <c r="F2" s="88">
        <v>2988</v>
      </c>
      <c r="G2" s="88">
        <v>2804</v>
      </c>
      <c r="H2" s="104" t="s">
        <v>22</v>
      </c>
      <c r="I2" s="26">
        <v>9</v>
      </c>
      <c r="J2" s="25">
        <v>29</v>
      </c>
      <c r="K2" s="31">
        <v>17</v>
      </c>
      <c r="L2" s="31">
        <v>13</v>
      </c>
      <c r="M2" s="21">
        <v>22</v>
      </c>
      <c r="N2" s="31">
        <v>11</v>
      </c>
      <c r="O2" s="112">
        <f>SUM(J2+K2)</f>
        <v>46</v>
      </c>
      <c r="P2" s="31">
        <v>9</v>
      </c>
      <c r="Q2" s="20">
        <v>15</v>
      </c>
      <c r="R2" s="31">
        <v>21</v>
      </c>
      <c r="S2" s="20">
        <v>8</v>
      </c>
      <c r="T2" s="31">
        <v>22</v>
      </c>
      <c r="U2" s="20">
        <v>6</v>
      </c>
      <c r="V2" s="128">
        <f>SUM(Q2:R2)</f>
        <v>36</v>
      </c>
      <c r="W2" s="20">
        <v>10</v>
      </c>
      <c r="X2" s="31">
        <v>20</v>
      </c>
      <c r="Y2" s="20">
        <v>19</v>
      </c>
      <c r="Z2" s="31">
        <v>8</v>
      </c>
      <c r="AA2" s="20">
        <v>22</v>
      </c>
      <c r="AB2" s="114">
        <v>9</v>
      </c>
      <c r="AC2" s="113">
        <f>X2+Y2</f>
        <v>39</v>
      </c>
      <c r="AD2" s="21">
        <f t="shared" ref="AD2:AJ4" si="0">I2+P2+W2</f>
        <v>28</v>
      </c>
      <c r="AE2" s="21">
        <f t="shared" si="0"/>
        <v>64</v>
      </c>
      <c r="AF2" s="20">
        <f t="shared" si="0"/>
        <v>57</v>
      </c>
      <c r="AG2" s="114">
        <f t="shared" si="0"/>
        <v>29</v>
      </c>
      <c r="AH2" s="31">
        <f t="shared" si="0"/>
        <v>66</v>
      </c>
      <c r="AI2" s="31">
        <f t="shared" si="0"/>
        <v>26</v>
      </c>
      <c r="AJ2" s="115">
        <f t="shared" si="0"/>
        <v>121</v>
      </c>
    </row>
    <row r="3" spans="1:37" ht="16.5" thickBot="1">
      <c r="A3" s="145"/>
      <c r="B3" s="157"/>
      <c r="C3" s="159"/>
      <c r="D3" s="151"/>
      <c r="E3" s="6" t="s">
        <v>23</v>
      </c>
      <c r="F3" s="5">
        <v>1845</v>
      </c>
      <c r="G3" s="5">
        <v>1702</v>
      </c>
      <c r="H3" s="58" t="s">
        <v>24</v>
      </c>
      <c r="I3" s="28">
        <v>7</v>
      </c>
      <c r="J3" s="30">
        <v>1</v>
      </c>
      <c r="K3" s="32">
        <v>3</v>
      </c>
      <c r="L3" s="32">
        <v>3</v>
      </c>
      <c r="M3" s="29"/>
      <c r="N3" s="32">
        <v>1</v>
      </c>
      <c r="O3" s="112">
        <f t="shared" ref="O3:O4" si="1">SUM(J3+K3)</f>
        <v>4</v>
      </c>
      <c r="P3" s="32">
        <v>4</v>
      </c>
      <c r="Q3" s="99">
        <v>0</v>
      </c>
      <c r="R3" s="32">
        <v>0</v>
      </c>
      <c r="S3" s="99">
        <v>0</v>
      </c>
      <c r="T3" s="32">
        <v>0</v>
      </c>
      <c r="U3" s="99">
        <v>0</v>
      </c>
      <c r="V3" s="129">
        <f>SUM(Q3:R3)</f>
        <v>0</v>
      </c>
      <c r="W3" s="99">
        <v>2</v>
      </c>
      <c r="X3" s="32">
        <v>2</v>
      </c>
      <c r="Y3" s="99">
        <v>1</v>
      </c>
      <c r="Z3" s="32">
        <v>0</v>
      </c>
      <c r="AA3" s="99">
        <v>2</v>
      </c>
      <c r="AB3" s="100">
        <v>1</v>
      </c>
      <c r="AC3" s="44">
        <f>X3+Y3</f>
        <v>3</v>
      </c>
      <c r="AD3" s="29">
        <f t="shared" si="0"/>
        <v>13</v>
      </c>
      <c r="AE3" s="29">
        <f t="shared" si="0"/>
        <v>3</v>
      </c>
      <c r="AF3" s="99">
        <f t="shared" si="0"/>
        <v>4</v>
      </c>
      <c r="AG3" s="100">
        <f t="shared" si="0"/>
        <v>3</v>
      </c>
      <c r="AH3" s="32">
        <f t="shared" si="0"/>
        <v>2</v>
      </c>
      <c r="AI3" s="32">
        <f t="shared" si="0"/>
        <v>2</v>
      </c>
      <c r="AJ3" s="38">
        <f t="shared" si="0"/>
        <v>7</v>
      </c>
    </row>
    <row r="4" spans="1:37" ht="16.5" thickBot="1">
      <c r="A4" s="146"/>
      <c r="B4" s="158"/>
      <c r="C4" s="160"/>
      <c r="D4" s="152"/>
      <c r="E4" s="8" t="s">
        <v>25</v>
      </c>
      <c r="F4" s="9">
        <v>2573</v>
      </c>
      <c r="G4" s="9">
        <v>22279</v>
      </c>
      <c r="H4" s="59" t="s">
        <v>26</v>
      </c>
      <c r="I4" s="26">
        <v>9</v>
      </c>
      <c r="J4" s="25">
        <v>13</v>
      </c>
      <c r="K4" s="25">
        <v>13</v>
      </c>
      <c r="L4" s="25">
        <v>2</v>
      </c>
      <c r="M4" s="26">
        <v>11</v>
      </c>
      <c r="N4" s="25">
        <v>13</v>
      </c>
      <c r="O4" s="112">
        <f t="shared" si="1"/>
        <v>26</v>
      </c>
      <c r="P4" s="25">
        <v>8</v>
      </c>
      <c r="Q4" s="27">
        <v>19</v>
      </c>
      <c r="R4" s="25">
        <v>20</v>
      </c>
      <c r="S4" s="27">
        <v>5</v>
      </c>
      <c r="T4" s="25">
        <v>16</v>
      </c>
      <c r="U4" s="27">
        <v>18</v>
      </c>
      <c r="V4" s="130">
        <f>SUM(Q4:R4)</f>
        <v>39</v>
      </c>
      <c r="W4" s="27">
        <v>9</v>
      </c>
      <c r="X4" s="25">
        <v>22</v>
      </c>
      <c r="Y4" s="27">
        <v>15</v>
      </c>
      <c r="Z4" s="25">
        <v>6</v>
      </c>
      <c r="AA4" s="27">
        <v>14</v>
      </c>
      <c r="AB4" s="71">
        <v>17</v>
      </c>
      <c r="AC4" s="40">
        <f>X4+Y4</f>
        <v>37</v>
      </c>
      <c r="AD4" s="26">
        <f t="shared" si="0"/>
        <v>26</v>
      </c>
      <c r="AE4" s="26">
        <f t="shared" si="0"/>
        <v>54</v>
      </c>
      <c r="AF4" s="27">
        <f t="shared" si="0"/>
        <v>48</v>
      </c>
      <c r="AG4" s="71">
        <f t="shared" si="0"/>
        <v>13</v>
      </c>
      <c r="AH4" s="25">
        <f t="shared" si="0"/>
        <v>41</v>
      </c>
      <c r="AI4" s="25">
        <f t="shared" si="0"/>
        <v>48</v>
      </c>
      <c r="AJ4" s="39">
        <f t="shared" si="0"/>
        <v>102</v>
      </c>
    </row>
    <row r="5" spans="1:37" ht="16.5" thickBot="1">
      <c r="A5" s="161"/>
      <c r="B5" s="162"/>
      <c r="C5" s="162"/>
      <c r="D5" s="162"/>
      <c r="E5" s="162"/>
      <c r="F5" s="162"/>
      <c r="G5" s="162"/>
      <c r="H5" s="163"/>
      <c r="I5" s="23">
        <f t="shared" ref="I5:AB5" si="2">SUM(I2:I4)</f>
        <v>25</v>
      </c>
      <c r="J5" s="23">
        <f t="shared" si="2"/>
        <v>43</v>
      </c>
      <c r="K5" s="23">
        <f t="shared" si="2"/>
        <v>33</v>
      </c>
      <c r="L5" s="23">
        <f t="shared" si="2"/>
        <v>18</v>
      </c>
      <c r="M5" s="22">
        <f t="shared" si="2"/>
        <v>33</v>
      </c>
      <c r="N5" s="23">
        <f t="shared" si="2"/>
        <v>25</v>
      </c>
      <c r="O5" s="48">
        <f>SUM(O2+O3+O4)</f>
        <v>76</v>
      </c>
      <c r="P5" s="23">
        <f>SUM(P2:P4)</f>
        <v>21</v>
      </c>
      <c r="Q5" s="35">
        <f>SUM(Q2:Q4)</f>
        <v>34</v>
      </c>
      <c r="R5" s="23">
        <f>SUM(R2:R4)</f>
        <v>41</v>
      </c>
      <c r="S5" s="35">
        <f>SUM(S2:S4)</f>
        <v>13</v>
      </c>
      <c r="T5" s="23">
        <f t="shared" si="2"/>
        <v>38</v>
      </c>
      <c r="U5" s="35">
        <f t="shared" si="2"/>
        <v>24</v>
      </c>
      <c r="V5" s="131">
        <f>SUM(V2:V4)</f>
        <v>75</v>
      </c>
      <c r="W5" s="35">
        <f>SUM(W2:W4)</f>
        <v>21</v>
      </c>
      <c r="X5" s="23">
        <f t="shared" si="2"/>
        <v>44</v>
      </c>
      <c r="Y5" s="35">
        <f t="shared" si="2"/>
        <v>35</v>
      </c>
      <c r="Z5" s="23">
        <f t="shared" si="2"/>
        <v>14</v>
      </c>
      <c r="AA5" s="35">
        <f t="shared" si="2"/>
        <v>38</v>
      </c>
      <c r="AB5" s="34">
        <f t="shared" si="2"/>
        <v>27</v>
      </c>
      <c r="AC5" s="33">
        <f>SUM(AC2:AC4)</f>
        <v>79</v>
      </c>
      <c r="AD5" s="22">
        <f>SUM(AD2:AD4)</f>
        <v>67</v>
      </c>
      <c r="AE5" s="22">
        <f t="shared" ref="AE5:AF5" si="3">SUM(AE2:AE4)</f>
        <v>121</v>
      </c>
      <c r="AF5" s="35">
        <f t="shared" si="3"/>
        <v>109</v>
      </c>
      <c r="AG5" s="34">
        <f>SUM(AG2:AG4)</f>
        <v>45</v>
      </c>
      <c r="AH5" s="23">
        <f>SUM(AH2:AH4)</f>
        <v>109</v>
      </c>
      <c r="AI5" s="23">
        <f>SUM(AI2:AI4)</f>
        <v>76</v>
      </c>
      <c r="AJ5" s="50">
        <f>SUM(AJ2:AJ4)</f>
        <v>230</v>
      </c>
    </row>
    <row r="6" spans="1:37" ht="16.5" thickBot="1">
      <c r="A6" s="144" t="s">
        <v>27</v>
      </c>
      <c r="B6" s="147">
        <v>2</v>
      </c>
      <c r="C6" s="150">
        <v>270</v>
      </c>
      <c r="D6" s="153">
        <v>550</v>
      </c>
      <c r="E6" s="105" t="s">
        <v>28</v>
      </c>
      <c r="F6" s="11">
        <v>4272</v>
      </c>
      <c r="G6" s="11">
        <v>4121</v>
      </c>
      <c r="H6" s="57" t="s">
        <v>29</v>
      </c>
      <c r="I6" s="26">
        <v>8</v>
      </c>
      <c r="J6" s="25">
        <v>18</v>
      </c>
      <c r="K6" s="25">
        <v>30</v>
      </c>
      <c r="L6" s="25">
        <v>6</v>
      </c>
      <c r="M6" s="26">
        <v>13</v>
      </c>
      <c r="N6" s="25">
        <v>29</v>
      </c>
      <c r="O6" s="112">
        <f>SUM(J6+K6)</f>
        <v>48</v>
      </c>
      <c r="P6" s="25">
        <v>10</v>
      </c>
      <c r="Q6" s="27">
        <v>21</v>
      </c>
      <c r="R6" s="25">
        <v>29</v>
      </c>
      <c r="S6" s="27">
        <v>10</v>
      </c>
      <c r="T6" s="25">
        <v>13</v>
      </c>
      <c r="U6" s="27">
        <v>27</v>
      </c>
      <c r="V6" s="130">
        <f>Q6+R6</f>
        <v>50</v>
      </c>
      <c r="W6" s="27">
        <v>9</v>
      </c>
      <c r="X6" s="25">
        <v>22</v>
      </c>
      <c r="Y6" s="27">
        <v>24</v>
      </c>
      <c r="Z6" s="25">
        <v>24</v>
      </c>
      <c r="AA6" s="27">
        <v>8</v>
      </c>
      <c r="AB6" s="71">
        <v>14</v>
      </c>
      <c r="AC6" s="40">
        <f>X6+Y6</f>
        <v>46</v>
      </c>
      <c r="AD6" s="26">
        <f t="shared" ref="AD6:AJ8" si="4">I6+P6+W6</f>
        <v>27</v>
      </c>
      <c r="AE6" s="26">
        <f t="shared" si="4"/>
        <v>61</v>
      </c>
      <c r="AF6" s="27">
        <f t="shared" si="4"/>
        <v>83</v>
      </c>
      <c r="AG6" s="71">
        <f t="shared" si="4"/>
        <v>40</v>
      </c>
      <c r="AH6" s="25">
        <f t="shared" si="4"/>
        <v>34</v>
      </c>
      <c r="AI6" s="25">
        <f t="shared" si="4"/>
        <v>70</v>
      </c>
      <c r="AJ6" s="39">
        <f t="shared" si="4"/>
        <v>144</v>
      </c>
    </row>
    <row r="7" spans="1:37" ht="16.5" thickBot="1">
      <c r="A7" s="145"/>
      <c r="B7" s="148"/>
      <c r="C7" s="151"/>
      <c r="D7" s="154"/>
      <c r="E7" s="106" t="s">
        <v>30</v>
      </c>
      <c r="F7" s="7">
        <v>3846</v>
      </c>
      <c r="G7" s="7">
        <v>3592</v>
      </c>
      <c r="H7" s="58" t="s">
        <v>31</v>
      </c>
      <c r="I7" s="28">
        <v>5</v>
      </c>
      <c r="J7" s="30">
        <v>13</v>
      </c>
      <c r="K7" s="30">
        <v>27</v>
      </c>
      <c r="L7" s="30">
        <v>17</v>
      </c>
      <c r="M7" s="28">
        <v>9</v>
      </c>
      <c r="N7" s="30">
        <v>14</v>
      </c>
      <c r="O7" s="112">
        <f t="shared" ref="O7:O8" si="5">SUM(J7+K7)</f>
        <v>40</v>
      </c>
      <c r="P7" s="30">
        <v>11</v>
      </c>
      <c r="Q7" s="97">
        <v>29</v>
      </c>
      <c r="R7" s="30">
        <v>30</v>
      </c>
      <c r="S7" s="97">
        <v>12</v>
      </c>
      <c r="T7" s="30">
        <v>22</v>
      </c>
      <c r="U7" s="97">
        <v>25</v>
      </c>
      <c r="V7" s="132">
        <f>Q7+R7</f>
        <v>59</v>
      </c>
      <c r="W7" s="97">
        <v>10</v>
      </c>
      <c r="X7" s="30">
        <v>26</v>
      </c>
      <c r="Y7" s="97">
        <v>40</v>
      </c>
      <c r="Z7" s="30">
        <v>2</v>
      </c>
      <c r="AA7" s="97">
        <v>31</v>
      </c>
      <c r="AB7" s="98">
        <v>33</v>
      </c>
      <c r="AC7" s="42">
        <f>X7+Y7</f>
        <v>66</v>
      </c>
      <c r="AD7" s="28">
        <f t="shared" si="4"/>
        <v>26</v>
      </c>
      <c r="AE7" s="28">
        <f t="shared" si="4"/>
        <v>68</v>
      </c>
      <c r="AF7" s="97">
        <f t="shared" si="4"/>
        <v>97</v>
      </c>
      <c r="AG7" s="98">
        <f t="shared" si="4"/>
        <v>31</v>
      </c>
      <c r="AH7" s="30">
        <f t="shared" si="4"/>
        <v>62</v>
      </c>
      <c r="AI7" s="30">
        <f t="shared" si="4"/>
        <v>72</v>
      </c>
      <c r="AJ7" s="49">
        <f t="shared" si="4"/>
        <v>165</v>
      </c>
    </row>
    <row r="8" spans="1:37" ht="16.5" thickBot="1">
      <c r="A8" s="146"/>
      <c r="B8" s="149"/>
      <c r="C8" s="152"/>
      <c r="D8" s="155"/>
      <c r="E8" s="107" t="s">
        <v>32</v>
      </c>
      <c r="F8" s="9">
        <v>4448</v>
      </c>
      <c r="G8" s="9">
        <v>4073</v>
      </c>
      <c r="H8" s="59" t="s">
        <v>33</v>
      </c>
      <c r="I8" s="26">
        <v>11</v>
      </c>
      <c r="J8" s="25">
        <v>27</v>
      </c>
      <c r="K8" s="25">
        <v>35</v>
      </c>
      <c r="L8" s="25">
        <v>38</v>
      </c>
      <c r="M8" s="26">
        <v>6</v>
      </c>
      <c r="N8" s="25">
        <v>18</v>
      </c>
      <c r="O8" s="112">
        <f t="shared" si="5"/>
        <v>62</v>
      </c>
      <c r="P8" s="25">
        <v>14</v>
      </c>
      <c r="Q8" s="27">
        <v>37</v>
      </c>
      <c r="R8" s="25">
        <v>43</v>
      </c>
      <c r="S8" s="27">
        <v>44</v>
      </c>
      <c r="T8" s="25">
        <v>5</v>
      </c>
      <c r="U8" s="27">
        <v>31</v>
      </c>
      <c r="V8" s="130">
        <f>Q8+R8</f>
        <v>80</v>
      </c>
      <c r="W8" s="27">
        <v>11</v>
      </c>
      <c r="X8" s="25">
        <v>25</v>
      </c>
      <c r="Y8" s="27">
        <v>51</v>
      </c>
      <c r="Z8" s="25">
        <v>37</v>
      </c>
      <c r="AA8" s="27">
        <v>23</v>
      </c>
      <c r="AB8" s="71">
        <v>16</v>
      </c>
      <c r="AC8" s="40">
        <f>X8+Y8</f>
        <v>76</v>
      </c>
      <c r="AD8" s="26">
        <f t="shared" si="4"/>
        <v>36</v>
      </c>
      <c r="AE8" s="26">
        <f t="shared" si="4"/>
        <v>89</v>
      </c>
      <c r="AF8" s="27">
        <f t="shared" si="4"/>
        <v>129</v>
      </c>
      <c r="AG8" s="71">
        <f t="shared" si="4"/>
        <v>119</v>
      </c>
      <c r="AH8" s="25">
        <f t="shared" si="4"/>
        <v>34</v>
      </c>
      <c r="AI8" s="25">
        <f t="shared" si="4"/>
        <v>65</v>
      </c>
      <c r="AJ8" s="39">
        <f t="shared" si="4"/>
        <v>218</v>
      </c>
    </row>
    <row r="9" spans="1:37" ht="16.5" thickBot="1">
      <c r="A9" s="161"/>
      <c r="B9" s="162"/>
      <c r="C9" s="162"/>
      <c r="D9" s="162"/>
      <c r="E9" s="162"/>
      <c r="F9" s="162"/>
      <c r="G9" s="162"/>
      <c r="H9" s="163"/>
      <c r="I9" s="23">
        <f t="shared" ref="I9:AB9" si="6">SUM(I6:I8)</f>
        <v>24</v>
      </c>
      <c r="J9" s="23">
        <f t="shared" si="6"/>
        <v>58</v>
      </c>
      <c r="K9" s="23">
        <f t="shared" si="6"/>
        <v>92</v>
      </c>
      <c r="L9" s="23">
        <f t="shared" si="6"/>
        <v>61</v>
      </c>
      <c r="M9" s="22">
        <f t="shared" si="6"/>
        <v>28</v>
      </c>
      <c r="N9" s="23">
        <f t="shared" si="6"/>
        <v>61</v>
      </c>
      <c r="O9" s="48">
        <f>SUM(O6:O8)</f>
        <v>150</v>
      </c>
      <c r="P9" s="23">
        <f>SUM(P6:P8)</f>
        <v>35</v>
      </c>
      <c r="Q9" s="35">
        <f t="shared" si="6"/>
        <v>87</v>
      </c>
      <c r="R9" s="23">
        <f t="shared" si="6"/>
        <v>102</v>
      </c>
      <c r="S9" s="35">
        <f t="shared" si="6"/>
        <v>66</v>
      </c>
      <c r="T9" s="23">
        <f t="shared" si="6"/>
        <v>40</v>
      </c>
      <c r="U9" s="35">
        <f t="shared" si="6"/>
        <v>83</v>
      </c>
      <c r="V9" s="131">
        <f>SUM(V6:V8)</f>
        <v>189</v>
      </c>
      <c r="W9" s="35">
        <f>SUM(W6:W8)</f>
        <v>30</v>
      </c>
      <c r="X9" s="23">
        <f t="shared" si="6"/>
        <v>73</v>
      </c>
      <c r="Y9" s="35">
        <f t="shared" si="6"/>
        <v>115</v>
      </c>
      <c r="Z9" s="23">
        <f t="shared" si="6"/>
        <v>63</v>
      </c>
      <c r="AA9" s="35">
        <f t="shared" si="6"/>
        <v>62</v>
      </c>
      <c r="AB9" s="34">
        <f t="shared" si="6"/>
        <v>63</v>
      </c>
      <c r="AC9" s="33">
        <f>SUM(AC6:AC8)</f>
        <v>188</v>
      </c>
      <c r="AD9" s="22">
        <f>SUM(AD6:AD8)</f>
        <v>89</v>
      </c>
      <c r="AE9" s="22">
        <f t="shared" ref="AE9:AF9" si="7">SUM(AE6:AE8)</f>
        <v>218</v>
      </c>
      <c r="AF9" s="35">
        <f t="shared" si="7"/>
        <v>309</v>
      </c>
      <c r="AG9" s="34">
        <f>SUM(AG6:AG8)</f>
        <v>190</v>
      </c>
      <c r="AH9" s="23">
        <f>SUM(AH6:AH8)</f>
        <v>130</v>
      </c>
      <c r="AI9" s="23">
        <f>SUM(AI6:AI8)</f>
        <v>207</v>
      </c>
      <c r="AJ9" s="50">
        <f>SUM(AJ6:AJ8)</f>
        <v>527</v>
      </c>
    </row>
    <row r="10" spans="1:37">
      <c r="A10" s="144" t="s">
        <v>34</v>
      </c>
      <c r="B10" s="147">
        <v>3</v>
      </c>
      <c r="C10" s="150">
        <v>150</v>
      </c>
      <c r="D10" s="153">
        <v>530</v>
      </c>
      <c r="E10" s="105" t="s">
        <v>35</v>
      </c>
      <c r="F10" s="11">
        <v>1928</v>
      </c>
      <c r="G10" s="11">
        <v>1819</v>
      </c>
      <c r="H10" s="57" t="s">
        <v>36</v>
      </c>
      <c r="I10" s="26"/>
      <c r="J10" s="25"/>
      <c r="K10" s="25"/>
      <c r="L10" s="25"/>
      <c r="M10" s="26"/>
      <c r="N10" s="25"/>
      <c r="O10" s="46">
        <f>SUM(J10+K10)</f>
        <v>0</v>
      </c>
      <c r="P10" s="25"/>
      <c r="R10" s="25"/>
      <c r="T10" s="25"/>
      <c r="V10" s="132">
        <f>Q10+R10</f>
        <v>0</v>
      </c>
      <c r="X10" s="25"/>
      <c r="Z10" s="25"/>
      <c r="AB10" s="71"/>
      <c r="AC10" s="40">
        <f>X10+Y10</f>
        <v>0</v>
      </c>
      <c r="AD10" s="26">
        <f t="shared" ref="AD10:AJ14" si="8">I10+P10+W10</f>
        <v>0</v>
      </c>
      <c r="AE10" s="26">
        <f t="shared" si="8"/>
        <v>0</v>
      </c>
      <c r="AF10" s="27">
        <f t="shared" si="8"/>
        <v>0</v>
      </c>
      <c r="AG10" s="71">
        <f t="shared" si="8"/>
        <v>0</v>
      </c>
      <c r="AH10" s="25">
        <f t="shared" si="8"/>
        <v>0</v>
      </c>
      <c r="AI10" s="25">
        <f t="shared" si="8"/>
        <v>0</v>
      </c>
      <c r="AJ10" s="72">
        <f t="shared" si="8"/>
        <v>0</v>
      </c>
    </row>
    <row r="11" spans="1:37">
      <c r="A11" s="145"/>
      <c r="B11" s="148"/>
      <c r="C11" s="151"/>
      <c r="D11" s="154"/>
      <c r="E11" s="106" t="s">
        <v>37</v>
      </c>
      <c r="F11" s="7">
        <v>4108</v>
      </c>
      <c r="G11" s="7">
        <v>3852</v>
      </c>
      <c r="H11" s="58" t="s">
        <v>38</v>
      </c>
      <c r="I11" s="28">
        <v>6</v>
      </c>
      <c r="J11" s="30">
        <v>15</v>
      </c>
      <c r="K11" s="30">
        <v>12</v>
      </c>
      <c r="L11" s="30">
        <v>5</v>
      </c>
      <c r="M11" s="28">
        <v>14</v>
      </c>
      <c r="N11" s="30">
        <v>8</v>
      </c>
      <c r="O11" s="46">
        <f t="shared" ref="O11:O40" si="9">SUM(J11+K11)</f>
        <v>27</v>
      </c>
      <c r="P11" s="30">
        <v>9</v>
      </c>
      <c r="Q11" s="97">
        <v>13</v>
      </c>
      <c r="R11" s="30">
        <v>21</v>
      </c>
      <c r="S11" s="97">
        <v>1</v>
      </c>
      <c r="T11" s="30">
        <v>19</v>
      </c>
      <c r="U11" s="97">
        <v>14</v>
      </c>
      <c r="V11" s="132">
        <f>Q11+R11</f>
        <v>34</v>
      </c>
      <c r="W11" s="97">
        <v>9</v>
      </c>
      <c r="X11" s="30">
        <v>8</v>
      </c>
      <c r="Y11" s="97">
        <v>14</v>
      </c>
      <c r="Z11" s="30">
        <v>0</v>
      </c>
      <c r="AA11" s="97">
        <v>11</v>
      </c>
      <c r="AB11" s="98">
        <v>11</v>
      </c>
      <c r="AC11" s="40">
        <f>X11+Y11</f>
        <v>22</v>
      </c>
      <c r="AD11" s="28">
        <f t="shared" si="8"/>
        <v>24</v>
      </c>
      <c r="AE11" s="28">
        <f t="shared" si="8"/>
        <v>36</v>
      </c>
      <c r="AF11" s="97">
        <f t="shared" si="8"/>
        <v>47</v>
      </c>
      <c r="AG11" s="98">
        <f t="shared" si="8"/>
        <v>6</v>
      </c>
      <c r="AH11" s="30">
        <f t="shared" si="8"/>
        <v>44</v>
      </c>
      <c r="AI11" s="30">
        <f t="shared" si="8"/>
        <v>33</v>
      </c>
      <c r="AJ11" s="101">
        <f t="shared" si="8"/>
        <v>83</v>
      </c>
    </row>
    <row r="12" spans="1:37">
      <c r="A12" s="145"/>
      <c r="B12" s="148"/>
      <c r="C12" s="151"/>
      <c r="D12" s="154"/>
      <c r="E12" s="106" t="s">
        <v>39</v>
      </c>
      <c r="F12" s="7">
        <v>3190</v>
      </c>
      <c r="G12" s="7">
        <v>2915</v>
      </c>
      <c r="H12" s="58" t="s">
        <v>40</v>
      </c>
      <c r="I12" s="26">
        <v>8</v>
      </c>
      <c r="J12" s="25">
        <v>13</v>
      </c>
      <c r="K12" s="25">
        <v>14</v>
      </c>
      <c r="L12" s="25">
        <v>3</v>
      </c>
      <c r="M12" s="26">
        <v>5</v>
      </c>
      <c r="N12" s="25">
        <v>19</v>
      </c>
      <c r="O12" s="46">
        <f t="shared" si="9"/>
        <v>27</v>
      </c>
      <c r="P12" s="25">
        <v>11</v>
      </c>
      <c r="Q12" s="27">
        <v>9</v>
      </c>
      <c r="R12" s="25">
        <v>10</v>
      </c>
      <c r="S12" s="119">
        <v>0</v>
      </c>
      <c r="T12" s="118">
        <v>11</v>
      </c>
      <c r="U12" s="119">
        <v>8</v>
      </c>
      <c r="V12" s="132">
        <f>Q12+R12</f>
        <v>19</v>
      </c>
      <c r="W12" s="27">
        <v>4</v>
      </c>
      <c r="X12" s="25">
        <v>2</v>
      </c>
      <c r="Y12" s="27">
        <v>0</v>
      </c>
      <c r="Z12" s="25">
        <v>0</v>
      </c>
      <c r="AA12" s="27">
        <v>0</v>
      </c>
      <c r="AB12" s="71">
        <v>2</v>
      </c>
      <c r="AC12" s="40">
        <f>X12+Y12</f>
        <v>2</v>
      </c>
      <c r="AD12" s="26">
        <f t="shared" si="8"/>
        <v>23</v>
      </c>
      <c r="AE12" s="26">
        <f t="shared" si="8"/>
        <v>24</v>
      </c>
      <c r="AF12" s="27">
        <f t="shared" si="8"/>
        <v>24</v>
      </c>
      <c r="AG12" s="71">
        <f t="shared" si="8"/>
        <v>3</v>
      </c>
      <c r="AH12" s="25">
        <f t="shared" si="8"/>
        <v>16</v>
      </c>
      <c r="AI12" s="25">
        <f t="shared" si="8"/>
        <v>29</v>
      </c>
      <c r="AJ12" s="72">
        <f t="shared" si="8"/>
        <v>48</v>
      </c>
    </row>
    <row r="13" spans="1:37">
      <c r="A13" s="145"/>
      <c r="B13" s="148"/>
      <c r="C13" s="151"/>
      <c r="D13" s="154"/>
      <c r="E13" s="106" t="s">
        <v>41</v>
      </c>
      <c r="F13" s="7">
        <v>4035</v>
      </c>
      <c r="G13" s="7">
        <v>3785</v>
      </c>
      <c r="H13" s="58" t="s">
        <v>42</v>
      </c>
      <c r="I13" s="28">
        <v>5</v>
      </c>
      <c r="J13" s="30">
        <v>7</v>
      </c>
      <c r="K13" s="30">
        <v>17</v>
      </c>
      <c r="L13" s="30">
        <v>12</v>
      </c>
      <c r="M13" s="28">
        <v>1</v>
      </c>
      <c r="N13" s="30">
        <v>11</v>
      </c>
      <c r="O13" s="46">
        <f t="shared" si="9"/>
        <v>24</v>
      </c>
      <c r="P13" s="30">
        <v>6</v>
      </c>
      <c r="Q13" s="97">
        <v>4</v>
      </c>
      <c r="R13" s="30">
        <v>9</v>
      </c>
      <c r="S13" s="97">
        <v>0</v>
      </c>
      <c r="T13" s="30">
        <v>1</v>
      </c>
      <c r="U13" s="97">
        <v>12</v>
      </c>
      <c r="V13" s="132">
        <f>Q13+R13</f>
        <v>13</v>
      </c>
      <c r="W13" s="97"/>
      <c r="X13" s="30"/>
      <c r="Y13" s="97"/>
      <c r="Z13" s="30"/>
      <c r="AA13" s="97"/>
      <c r="AB13" s="98"/>
      <c r="AC13" s="40">
        <f>X13+Y13</f>
        <v>0</v>
      </c>
      <c r="AD13" s="28">
        <f t="shared" si="8"/>
        <v>11</v>
      </c>
      <c r="AE13" s="28">
        <f t="shared" si="8"/>
        <v>11</v>
      </c>
      <c r="AF13" s="97">
        <f t="shared" si="8"/>
        <v>26</v>
      </c>
      <c r="AG13" s="98">
        <f t="shared" si="8"/>
        <v>12</v>
      </c>
      <c r="AH13" s="30">
        <f t="shared" si="8"/>
        <v>2</v>
      </c>
      <c r="AI13" s="30">
        <f t="shared" si="8"/>
        <v>23</v>
      </c>
      <c r="AJ13" s="43">
        <f t="shared" si="8"/>
        <v>37</v>
      </c>
    </row>
    <row r="14" spans="1:37" ht="16.5" thickBot="1">
      <c r="A14" s="146"/>
      <c r="B14" s="149"/>
      <c r="C14" s="152"/>
      <c r="D14" s="155"/>
      <c r="E14" s="107" t="s">
        <v>43</v>
      </c>
      <c r="F14" s="9">
        <v>984</v>
      </c>
      <c r="G14" s="9">
        <v>905</v>
      </c>
      <c r="H14" s="59" t="s">
        <v>44</v>
      </c>
      <c r="I14" s="26">
        <v>3</v>
      </c>
      <c r="J14" s="25">
        <v>7</v>
      </c>
      <c r="K14" s="25">
        <v>4</v>
      </c>
      <c r="L14" s="25">
        <v>5</v>
      </c>
      <c r="M14" s="26">
        <v>0</v>
      </c>
      <c r="N14" s="25">
        <v>6</v>
      </c>
      <c r="O14" s="46">
        <f t="shared" si="9"/>
        <v>11</v>
      </c>
      <c r="P14" s="25">
        <v>4</v>
      </c>
      <c r="Q14" s="27">
        <v>4</v>
      </c>
      <c r="R14" s="25">
        <v>6</v>
      </c>
      <c r="S14" s="27">
        <v>1</v>
      </c>
      <c r="T14" s="25">
        <v>1</v>
      </c>
      <c r="U14" s="27">
        <v>8</v>
      </c>
      <c r="V14" s="130">
        <f>Q14+R14</f>
        <v>10</v>
      </c>
      <c r="W14" s="27">
        <v>9</v>
      </c>
      <c r="X14" s="25">
        <v>9</v>
      </c>
      <c r="Y14" s="27">
        <v>14</v>
      </c>
      <c r="Z14" s="25">
        <v>5</v>
      </c>
      <c r="AA14" s="27">
        <v>3</v>
      </c>
      <c r="AB14" s="71">
        <v>15</v>
      </c>
      <c r="AC14" s="40">
        <f>X14+Y14</f>
        <v>23</v>
      </c>
      <c r="AD14" s="26">
        <f t="shared" si="8"/>
        <v>16</v>
      </c>
      <c r="AE14" s="26">
        <f t="shared" si="8"/>
        <v>20</v>
      </c>
      <c r="AF14" s="27">
        <f t="shared" si="8"/>
        <v>24</v>
      </c>
      <c r="AG14" s="71">
        <f t="shared" si="8"/>
        <v>11</v>
      </c>
      <c r="AH14" s="25">
        <f t="shared" si="8"/>
        <v>4</v>
      </c>
      <c r="AI14" s="24">
        <f t="shared" si="8"/>
        <v>29</v>
      </c>
      <c r="AJ14" s="41">
        <f t="shared" si="8"/>
        <v>44</v>
      </c>
    </row>
    <row r="15" spans="1:37" ht="16.5" thickBot="1">
      <c r="A15" s="161"/>
      <c r="B15" s="162"/>
      <c r="C15" s="162"/>
      <c r="D15" s="162"/>
      <c r="E15" s="162"/>
      <c r="F15" s="162"/>
      <c r="G15" s="162"/>
      <c r="H15" s="163"/>
      <c r="I15" s="23">
        <f t="shared" ref="I15:Y15" si="10">SUM(I10:I14)</f>
        <v>22</v>
      </c>
      <c r="J15" s="23">
        <f t="shared" si="10"/>
        <v>42</v>
      </c>
      <c r="K15" s="23">
        <f t="shared" si="10"/>
        <v>47</v>
      </c>
      <c r="L15" s="23">
        <f t="shared" si="10"/>
        <v>25</v>
      </c>
      <c r="M15" s="22">
        <f t="shared" si="10"/>
        <v>20</v>
      </c>
      <c r="N15" s="23">
        <f>SUM(N10:N14)</f>
        <v>44</v>
      </c>
      <c r="O15" s="23">
        <f>SUM(O10:O14)</f>
        <v>89</v>
      </c>
      <c r="P15" s="23">
        <f>SUM(P10:P14)</f>
        <v>30</v>
      </c>
      <c r="Q15" s="35">
        <f t="shared" si="10"/>
        <v>30</v>
      </c>
      <c r="R15" s="23">
        <f t="shared" si="10"/>
        <v>46</v>
      </c>
      <c r="S15" s="35">
        <f t="shared" si="10"/>
        <v>2</v>
      </c>
      <c r="T15" s="23">
        <f t="shared" si="10"/>
        <v>32</v>
      </c>
      <c r="U15" s="35">
        <f t="shared" si="10"/>
        <v>42</v>
      </c>
      <c r="V15" s="131">
        <f>SUM(V10:V14)</f>
        <v>76</v>
      </c>
      <c r="W15" s="35">
        <f>SUM(W10:W14)</f>
        <v>22</v>
      </c>
      <c r="X15" s="23">
        <f t="shared" si="10"/>
        <v>19</v>
      </c>
      <c r="Y15" s="35">
        <f t="shared" si="10"/>
        <v>28</v>
      </c>
      <c r="Z15" s="23">
        <f t="shared" ref="Z15:AE15" si="11">SUM(Z10:Z14)</f>
        <v>5</v>
      </c>
      <c r="AA15" s="35">
        <f t="shared" si="11"/>
        <v>14</v>
      </c>
      <c r="AB15" s="34">
        <f t="shared" si="11"/>
        <v>28</v>
      </c>
      <c r="AC15" s="33">
        <f t="shared" si="11"/>
        <v>47</v>
      </c>
      <c r="AD15" s="22">
        <f t="shared" si="11"/>
        <v>74</v>
      </c>
      <c r="AE15" s="22">
        <f t="shared" si="11"/>
        <v>91</v>
      </c>
      <c r="AF15" s="35">
        <f t="shared" ref="AF15" si="12">SUM(AF10:AF14)</f>
        <v>121</v>
      </c>
      <c r="AG15" s="34">
        <f>SUM(AG10:AG14)</f>
        <v>32</v>
      </c>
      <c r="AH15" s="23">
        <f>SUM(AH10:AH14)</f>
        <v>66</v>
      </c>
      <c r="AI15" s="23">
        <f>SUM(AI10:AI14)</f>
        <v>114</v>
      </c>
      <c r="AJ15" s="50">
        <f>SUM(AJ10:AJ14)</f>
        <v>212</v>
      </c>
    </row>
    <row r="16" spans="1:37">
      <c r="A16" s="144" t="s">
        <v>45</v>
      </c>
      <c r="B16" s="164">
        <v>4</v>
      </c>
      <c r="C16" s="165">
        <v>0</v>
      </c>
      <c r="D16" s="150">
        <v>250</v>
      </c>
      <c r="E16" s="10" t="s">
        <v>46</v>
      </c>
      <c r="F16" s="11">
        <v>1447</v>
      </c>
      <c r="G16" s="11">
        <v>1392</v>
      </c>
      <c r="H16" s="57" t="s">
        <v>47</v>
      </c>
      <c r="I16" s="26">
        <v>2</v>
      </c>
      <c r="J16" s="25">
        <v>2</v>
      </c>
      <c r="K16" s="25">
        <v>5</v>
      </c>
      <c r="L16" s="25">
        <v>3</v>
      </c>
      <c r="M16" s="26"/>
      <c r="N16" s="25">
        <v>4</v>
      </c>
      <c r="O16" s="46">
        <f t="shared" si="9"/>
        <v>7</v>
      </c>
      <c r="P16" s="25">
        <v>4</v>
      </c>
      <c r="Q16" s="27">
        <v>7</v>
      </c>
      <c r="R16" s="25">
        <v>6</v>
      </c>
      <c r="S16" s="27">
        <v>0</v>
      </c>
      <c r="T16" s="25">
        <v>6</v>
      </c>
      <c r="U16" s="27">
        <v>7</v>
      </c>
      <c r="V16" s="130">
        <f t="shared" ref="V16:V21" si="13">Q16+R16</f>
        <v>13</v>
      </c>
      <c r="W16" s="27">
        <v>2</v>
      </c>
      <c r="X16" s="25">
        <v>3</v>
      </c>
      <c r="Y16" s="27">
        <v>4</v>
      </c>
      <c r="Z16" s="25">
        <v>0</v>
      </c>
      <c r="AA16" s="27">
        <v>2</v>
      </c>
      <c r="AB16" s="71">
        <v>5</v>
      </c>
      <c r="AC16" s="40">
        <f t="shared" ref="AC16:AC21" si="14">X16+Y16</f>
        <v>7</v>
      </c>
      <c r="AD16" s="26">
        <f t="shared" ref="AD16:AJ21" si="15">I16+P16+W16</f>
        <v>8</v>
      </c>
      <c r="AE16" s="26">
        <f t="shared" si="15"/>
        <v>12</v>
      </c>
      <c r="AF16" s="27">
        <f t="shared" si="15"/>
        <v>15</v>
      </c>
      <c r="AG16" s="71">
        <f t="shared" si="15"/>
        <v>3</v>
      </c>
      <c r="AH16" s="25">
        <f t="shared" si="15"/>
        <v>8</v>
      </c>
      <c r="AI16" s="25">
        <f t="shared" si="15"/>
        <v>16</v>
      </c>
      <c r="AJ16" s="39">
        <f t="shared" si="15"/>
        <v>27</v>
      </c>
    </row>
    <row r="17" spans="1:36">
      <c r="A17" s="145"/>
      <c r="B17" s="157"/>
      <c r="C17" s="159"/>
      <c r="D17" s="151"/>
      <c r="E17" s="6" t="s">
        <v>48</v>
      </c>
      <c r="F17" s="7">
        <v>947</v>
      </c>
      <c r="G17" s="7">
        <v>918</v>
      </c>
      <c r="H17" s="58" t="s">
        <v>49</v>
      </c>
      <c r="I17" s="28">
        <v>8</v>
      </c>
      <c r="J17" s="30">
        <v>2</v>
      </c>
      <c r="K17" s="30"/>
      <c r="L17" s="30"/>
      <c r="M17" s="28">
        <v>1</v>
      </c>
      <c r="N17" s="30">
        <v>1</v>
      </c>
      <c r="O17" s="46">
        <f t="shared" si="9"/>
        <v>2</v>
      </c>
      <c r="P17" s="30">
        <v>9</v>
      </c>
      <c r="Q17" s="97">
        <v>5</v>
      </c>
      <c r="R17" s="30">
        <v>1</v>
      </c>
      <c r="S17" s="97">
        <v>2</v>
      </c>
      <c r="T17" s="30">
        <v>2</v>
      </c>
      <c r="U17" s="97">
        <v>2</v>
      </c>
      <c r="V17" s="132">
        <f t="shared" si="13"/>
        <v>6</v>
      </c>
      <c r="W17" s="97">
        <v>2</v>
      </c>
      <c r="X17" s="30">
        <v>1</v>
      </c>
      <c r="Y17" s="97">
        <v>1</v>
      </c>
      <c r="Z17" s="30">
        <v>0</v>
      </c>
      <c r="AA17" s="97">
        <v>1</v>
      </c>
      <c r="AB17" s="98">
        <v>1</v>
      </c>
      <c r="AC17" s="42">
        <f t="shared" si="14"/>
        <v>2</v>
      </c>
      <c r="AD17" s="28">
        <f t="shared" si="15"/>
        <v>19</v>
      </c>
      <c r="AE17" s="28">
        <f t="shared" si="15"/>
        <v>8</v>
      </c>
      <c r="AF17" s="97">
        <f t="shared" si="15"/>
        <v>2</v>
      </c>
      <c r="AG17" s="98">
        <f t="shared" si="15"/>
        <v>2</v>
      </c>
      <c r="AH17" s="30">
        <f t="shared" si="15"/>
        <v>4</v>
      </c>
      <c r="AI17" s="30">
        <f t="shared" si="15"/>
        <v>4</v>
      </c>
      <c r="AJ17" s="49">
        <f t="shared" si="15"/>
        <v>10</v>
      </c>
    </row>
    <row r="18" spans="1:36">
      <c r="A18" s="145"/>
      <c r="B18" s="157"/>
      <c r="C18" s="159"/>
      <c r="D18" s="151"/>
      <c r="E18" s="6" t="s">
        <v>50</v>
      </c>
      <c r="F18" s="7">
        <v>1029</v>
      </c>
      <c r="G18" s="7">
        <v>1012</v>
      </c>
      <c r="H18" s="58" t="s">
        <v>51</v>
      </c>
      <c r="I18" s="28">
        <v>10</v>
      </c>
      <c r="J18" s="30">
        <v>8</v>
      </c>
      <c r="K18" s="30">
        <v>18</v>
      </c>
      <c r="L18" s="30">
        <v>7</v>
      </c>
      <c r="M18" s="28">
        <v>2</v>
      </c>
      <c r="N18" s="30">
        <v>17</v>
      </c>
      <c r="O18" s="46">
        <f t="shared" si="9"/>
        <v>26</v>
      </c>
      <c r="P18" s="30">
        <v>10</v>
      </c>
      <c r="Q18" s="97">
        <v>11</v>
      </c>
      <c r="R18" s="30">
        <v>10</v>
      </c>
      <c r="S18" s="140">
        <v>4</v>
      </c>
      <c r="T18" s="138">
        <v>5</v>
      </c>
      <c r="U18" s="140">
        <v>12</v>
      </c>
      <c r="V18" s="132">
        <f t="shared" si="13"/>
        <v>21</v>
      </c>
      <c r="W18" s="97">
        <v>10</v>
      </c>
      <c r="X18" s="30">
        <v>6</v>
      </c>
      <c r="Y18" s="97">
        <v>4</v>
      </c>
      <c r="Z18" s="30">
        <v>1</v>
      </c>
      <c r="AA18" s="97">
        <v>1</v>
      </c>
      <c r="AB18" s="98">
        <v>8</v>
      </c>
      <c r="AC18" s="42">
        <f t="shared" si="14"/>
        <v>10</v>
      </c>
      <c r="AD18" s="28">
        <f t="shared" si="15"/>
        <v>30</v>
      </c>
      <c r="AE18" s="28">
        <f t="shared" si="15"/>
        <v>25</v>
      </c>
      <c r="AF18" s="97">
        <f t="shared" si="15"/>
        <v>32</v>
      </c>
      <c r="AG18" s="98">
        <f t="shared" si="15"/>
        <v>12</v>
      </c>
      <c r="AH18" s="30">
        <f t="shared" si="15"/>
        <v>8</v>
      </c>
      <c r="AI18" s="30">
        <f t="shared" si="15"/>
        <v>37</v>
      </c>
      <c r="AJ18" s="49">
        <f t="shared" si="15"/>
        <v>57</v>
      </c>
    </row>
    <row r="19" spans="1:36">
      <c r="A19" s="145"/>
      <c r="B19" s="157"/>
      <c r="C19" s="159"/>
      <c r="D19" s="151"/>
      <c r="E19" s="6" t="s">
        <v>52</v>
      </c>
      <c r="F19" s="7">
        <v>3890</v>
      </c>
      <c r="G19" s="7">
        <v>3633</v>
      </c>
      <c r="H19" s="58" t="s">
        <v>53</v>
      </c>
      <c r="I19" s="28">
        <v>4</v>
      </c>
      <c r="J19" s="30">
        <v>7</v>
      </c>
      <c r="K19" s="30">
        <v>3</v>
      </c>
      <c r="L19" s="30">
        <v>1</v>
      </c>
      <c r="M19" s="28">
        <v>2</v>
      </c>
      <c r="N19" s="30">
        <v>7</v>
      </c>
      <c r="O19" s="46">
        <f t="shared" si="9"/>
        <v>10</v>
      </c>
      <c r="P19" s="30">
        <v>6</v>
      </c>
      <c r="Q19" s="97">
        <v>8</v>
      </c>
      <c r="R19" s="30">
        <v>6</v>
      </c>
      <c r="S19" s="97">
        <v>1</v>
      </c>
      <c r="T19" s="30">
        <v>8</v>
      </c>
      <c r="U19" s="97">
        <v>5</v>
      </c>
      <c r="V19" s="132">
        <f t="shared" si="13"/>
        <v>14</v>
      </c>
      <c r="W19" s="97"/>
      <c r="X19" s="30"/>
      <c r="Y19" s="97"/>
      <c r="Z19" s="30"/>
      <c r="AA19" s="97"/>
      <c r="AB19" s="98"/>
      <c r="AC19" s="42">
        <f t="shared" si="14"/>
        <v>0</v>
      </c>
      <c r="AD19" s="28">
        <f t="shared" si="15"/>
        <v>10</v>
      </c>
      <c r="AE19" s="28">
        <f t="shared" si="15"/>
        <v>15</v>
      </c>
      <c r="AF19" s="97">
        <f t="shared" si="15"/>
        <v>9</v>
      </c>
      <c r="AG19" s="98">
        <f t="shared" si="15"/>
        <v>2</v>
      </c>
      <c r="AH19" s="30">
        <f t="shared" si="15"/>
        <v>10</v>
      </c>
      <c r="AI19" s="30">
        <f t="shared" si="15"/>
        <v>12</v>
      </c>
      <c r="AJ19" s="49">
        <f t="shared" si="15"/>
        <v>24</v>
      </c>
    </row>
    <row r="20" spans="1:36">
      <c r="A20" s="145"/>
      <c r="B20" s="157"/>
      <c r="C20" s="159"/>
      <c r="D20" s="151"/>
      <c r="E20" s="6" t="s">
        <v>54</v>
      </c>
      <c r="F20" s="7">
        <v>2431</v>
      </c>
      <c r="G20" s="7">
        <v>2328</v>
      </c>
      <c r="H20" s="58" t="s">
        <v>55</v>
      </c>
      <c r="I20" s="28">
        <v>3</v>
      </c>
      <c r="J20" s="30">
        <v>0</v>
      </c>
      <c r="K20" s="30">
        <v>3</v>
      </c>
      <c r="L20" s="30">
        <v>3</v>
      </c>
      <c r="M20" s="28">
        <v>0</v>
      </c>
      <c r="N20" s="30">
        <v>0</v>
      </c>
      <c r="O20" s="46">
        <f t="shared" si="9"/>
        <v>3</v>
      </c>
      <c r="P20" s="30">
        <v>6</v>
      </c>
      <c r="Q20" s="97">
        <v>6</v>
      </c>
      <c r="R20" s="30">
        <v>7</v>
      </c>
      <c r="S20" s="140">
        <v>5</v>
      </c>
      <c r="T20" s="138">
        <v>4</v>
      </c>
      <c r="U20" s="140">
        <v>4</v>
      </c>
      <c r="V20" s="132">
        <f t="shared" si="13"/>
        <v>13</v>
      </c>
      <c r="W20" s="97">
        <v>9</v>
      </c>
      <c r="X20" s="30">
        <v>4</v>
      </c>
      <c r="Y20" s="97">
        <v>4</v>
      </c>
      <c r="Z20" s="30"/>
      <c r="AA20" s="97">
        <v>2</v>
      </c>
      <c r="AB20" s="98">
        <v>6</v>
      </c>
      <c r="AC20" s="42">
        <f t="shared" si="14"/>
        <v>8</v>
      </c>
      <c r="AD20" s="28">
        <f t="shared" si="15"/>
        <v>18</v>
      </c>
      <c r="AE20" s="28">
        <f t="shared" si="15"/>
        <v>10</v>
      </c>
      <c r="AF20" s="97">
        <f t="shared" si="15"/>
        <v>14</v>
      </c>
      <c r="AG20" s="98">
        <f t="shared" si="15"/>
        <v>8</v>
      </c>
      <c r="AH20" s="30">
        <f t="shared" si="15"/>
        <v>6</v>
      </c>
      <c r="AI20" s="30">
        <f t="shared" si="15"/>
        <v>10</v>
      </c>
      <c r="AJ20" s="49">
        <f t="shared" si="15"/>
        <v>24</v>
      </c>
    </row>
    <row r="21" spans="1:36" ht="16.5" thickBot="1">
      <c r="A21" s="146"/>
      <c r="B21" s="158"/>
      <c r="C21" s="160"/>
      <c r="D21" s="152"/>
      <c r="E21" s="8" t="s">
        <v>56</v>
      </c>
      <c r="F21" s="9">
        <v>1553</v>
      </c>
      <c r="G21" s="9">
        <v>1464</v>
      </c>
      <c r="H21" s="59" t="s">
        <v>57</v>
      </c>
      <c r="I21" s="26">
        <v>3</v>
      </c>
      <c r="J21" s="25">
        <v>2</v>
      </c>
      <c r="K21" s="25">
        <v>1</v>
      </c>
      <c r="L21" s="118">
        <v>1</v>
      </c>
      <c r="M21" s="117">
        <v>0</v>
      </c>
      <c r="N21" s="118">
        <v>2</v>
      </c>
      <c r="O21" s="46">
        <f t="shared" si="9"/>
        <v>3</v>
      </c>
      <c r="P21" s="25">
        <v>6</v>
      </c>
      <c r="Q21" s="27">
        <v>8</v>
      </c>
      <c r="R21" s="25">
        <v>1</v>
      </c>
      <c r="S21" s="27">
        <v>0</v>
      </c>
      <c r="T21" s="25">
        <v>0</v>
      </c>
      <c r="U21" s="27">
        <v>9</v>
      </c>
      <c r="V21" s="130">
        <f t="shared" si="13"/>
        <v>9</v>
      </c>
      <c r="W21" s="27">
        <v>1</v>
      </c>
      <c r="X21" s="25">
        <v>1</v>
      </c>
      <c r="Y21" s="27">
        <v>0</v>
      </c>
      <c r="Z21" s="82">
        <v>0</v>
      </c>
      <c r="AA21" s="52">
        <v>0</v>
      </c>
      <c r="AB21" s="80">
        <v>1</v>
      </c>
      <c r="AC21" s="40">
        <f t="shared" si="14"/>
        <v>1</v>
      </c>
      <c r="AD21" s="26">
        <f t="shared" si="15"/>
        <v>10</v>
      </c>
      <c r="AE21" s="26">
        <f t="shared" si="15"/>
        <v>11</v>
      </c>
      <c r="AF21" s="27">
        <f t="shared" si="15"/>
        <v>2</v>
      </c>
      <c r="AG21" s="71">
        <f t="shared" si="15"/>
        <v>1</v>
      </c>
      <c r="AH21" s="25">
        <f t="shared" si="15"/>
        <v>0</v>
      </c>
      <c r="AI21" s="25">
        <f t="shared" si="15"/>
        <v>12</v>
      </c>
      <c r="AJ21" s="39">
        <f t="shared" si="15"/>
        <v>13</v>
      </c>
    </row>
    <row r="22" spans="1:36" ht="16.5" thickBot="1">
      <c r="A22" s="161"/>
      <c r="B22" s="162"/>
      <c r="C22" s="162"/>
      <c r="D22" s="162"/>
      <c r="E22" s="162"/>
      <c r="F22" s="162"/>
      <c r="G22" s="162"/>
      <c r="H22" s="163"/>
      <c r="I22" s="23">
        <f t="shared" ref="I22:Y22" si="16">SUM(I16:I21)</f>
        <v>30</v>
      </c>
      <c r="J22" s="23">
        <f t="shared" si="16"/>
        <v>21</v>
      </c>
      <c r="K22" s="23">
        <f t="shared" si="16"/>
        <v>30</v>
      </c>
      <c r="L22" s="23">
        <f t="shared" si="16"/>
        <v>15</v>
      </c>
      <c r="M22" s="22">
        <f t="shared" si="16"/>
        <v>5</v>
      </c>
      <c r="N22" s="23">
        <f t="shared" si="16"/>
        <v>31</v>
      </c>
      <c r="O22" s="48">
        <f>SUM(O16:O21)</f>
        <v>51</v>
      </c>
      <c r="P22" s="23">
        <f>SUM(P16:P21)</f>
        <v>41</v>
      </c>
      <c r="Q22" s="35">
        <f t="shared" si="16"/>
        <v>45</v>
      </c>
      <c r="R22" s="23">
        <f t="shared" si="16"/>
        <v>31</v>
      </c>
      <c r="S22" s="35">
        <f t="shared" si="16"/>
        <v>12</v>
      </c>
      <c r="T22" s="23">
        <f t="shared" si="16"/>
        <v>25</v>
      </c>
      <c r="U22" s="35">
        <f t="shared" si="16"/>
        <v>39</v>
      </c>
      <c r="V22" s="131">
        <f>SUM(V16:V21)</f>
        <v>76</v>
      </c>
      <c r="W22" s="35">
        <f>SUM(W16:W21)</f>
        <v>24</v>
      </c>
      <c r="X22" s="23">
        <f t="shared" si="16"/>
        <v>15</v>
      </c>
      <c r="Y22" s="35">
        <f t="shared" si="16"/>
        <v>13</v>
      </c>
      <c r="Z22" s="23">
        <f>SUM(Z16:Z21)</f>
        <v>1</v>
      </c>
      <c r="AA22" s="35">
        <f>SUM(AA16:AA21)</f>
        <v>6</v>
      </c>
      <c r="AB22" s="34">
        <f>SUM(AB16:AB21)</f>
        <v>21</v>
      </c>
      <c r="AC22" s="33">
        <f>SUM(AC16:AC21)</f>
        <v>28</v>
      </c>
      <c r="AD22" s="22">
        <f>SUM(AD19:AD21)</f>
        <v>38</v>
      </c>
      <c r="AE22" s="22">
        <f t="shared" ref="AE22:AJ22" si="17">SUM(AE16:AE21)</f>
        <v>81</v>
      </c>
      <c r="AF22" s="35">
        <f t="shared" si="17"/>
        <v>74</v>
      </c>
      <c r="AG22" s="34">
        <f t="shared" si="17"/>
        <v>28</v>
      </c>
      <c r="AH22" s="23">
        <f t="shared" si="17"/>
        <v>36</v>
      </c>
      <c r="AI22" s="23">
        <f t="shared" si="17"/>
        <v>91</v>
      </c>
      <c r="AJ22" s="50">
        <f t="shared" si="17"/>
        <v>155</v>
      </c>
    </row>
    <row r="23" spans="1:36">
      <c r="A23" s="144" t="s">
        <v>58</v>
      </c>
      <c r="B23" s="164">
        <v>5</v>
      </c>
      <c r="C23" s="165">
        <v>140</v>
      </c>
      <c r="D23" s="150">
        <v>500</v>
      </c>
      <c r="E23" s="10" t="s">
        <v>59</v>
      </c>
      <c r="F23" s="11">
        <v>5432</v>
      </c>
      <c r="G23" s="11">
        <v>5021</v>
      </c>
      <c r="H23" s="57" t="s">
        <v>60</v>
      </c>
      <c r="I23" s="26">
        <v>11</v>
      </c>
      <c r="J23" s="25">
        <v>17</v>
      </c>
      <c r="K23" s="25">
        <v>4</v>
      </c>
      <c r="L23" s="25">
        <v>6</v>
      </c>
      <c r="M23" s="26">
        <v>5</v>
      </c>
      <c r="N23" s="25">
        <v>10</v>
      </c>
      <c r="O23" s="46">
        <f t="shared" si="9"/>
        <v>21</v>
      </c>
      <c r="P23" s="25">
        <v>12</v>
      </c>
      <c r="Q23" s="27">
        <v>12</v>
      </c>
      <c r="R23" s="25">
        <v>6</v>
      </c>
      <c r="S23" s="27">
        <v>2</v>
      </c>
      <c r="T23" s="25">
        <v>13</v>
      </c>
      <c r="U23" s="27">
        <v>3</v>
      </c>
      <c r="V23" s="130">
        <f>Q23+R23</f>
        <v>18</v>
      </c>
      <c r="W23" s="27">
        <v>12</v>
      </c>
      <c r="X23" s="25">
        <v>18</v>
      </c>
      <c r="Y23" s="27">
        <v>20</v>
      </c>
      <c r="Z23" s="25">
        <v>10</v>
      </c>
      <c r="AA23" s="27">
        <v>10</v>
      </c>
      <c r="AB23" s="71">
        <v>18</v>
      </c>
      <c r="AC23" s="40">
        <f>X23+Y23</f>
        <v>38</v>
      </c>
      <c r="AD23" s="26">
        <f t="shared" ref="AD23:AJ26" si="18">I23+P23+W23</f>
        <v>35</v>
      </c>
      <c r="AE23" s="26">
        <f t="shared" si="18"/>
        <v>47</v>
      </c>
      <c r="AF23" s="27">
        <f t="shared" si="18"/>
        <v>30</v>
      </c>
      <c r="AG23" s="71">
        <f t="shared" si="18"/>
        <v>18</v>
      </c>
      <c r="AH23" s="25">
        <f t="shared" si="18"/>
        <v>28</v>
      </c>
      <c r="AI23" s="25">
        <f t="shared" si="18"/>
        <v>31</v>
      </c>
      <c r="AJ23" s="38">
        <f t="shared" si="18"/>
        <v>77</v>
      </c>
    </row>
    <row r="24" spans="1:36">
      <c r="A24" s="145"/>
      <c r="B24" s="157"/>
      <c r="C24" s="159"/>
      <c r="D24" s="151"/>
      <c r="E24" s="6" t="s">
        <v>61</v>
      </c>
      <c r="F24" s="7">
        <v>2750</v>
      </c>
      <c r="G24" s="7">
        <v>2495</v>
      </c>
      <c r="H24" s="58" t="s">
        <v>62</v>
      </c>
      <c r="I24" s="28">
        <v>7</v>
      </c>
      <c r="J24" s="30">
        <v>10</v>
      </c>
      <c r="K24" s="30">
        <v>7</v>
      </c>
      <c r="L24" s="30">
        <v>3</v>
      </c>
      <c r="M24" s="28">
        <v>9</v>
      </c>
      <c r="N24" s="30">
        <v>5</v>
      </c>
      <c r="O24" s="46">
        <f t="shared" si="9"/>
        <v>17</v>
      </c>
      <c r="P24" s="30">
        <v>10</v>
      </c>
      <c r="Q24" s="97">
        <v>10</v>
      </c>
      <c r="R24" s="30">
        <v>13</v>
      </c>
      <c r="S24" s="97">
        <v>1</v>
      </c>
      <c r="T24" s="30">
        <v>11</v>
      </c>
      <c r="U24" s="97">
        <v>11</v>
      </c>
      <c r="V24" s="132">
        <f>Q24+R24</f>
        <v>23</v>
      </c>
      <c r="W24" s="97">
        <v>8</v>
      </c>
      <c r="X24" s="30">
        <v>4</v>
      </c>
      <c r="Y24" s="97">
        <v>6</v>
      </c>
      <c r="Z24" s="30">
        <v>0</v>
      </c>
      <c r="AA24" s="97">
        <v>1</v>
      </c>
      <c r="AB24" s="98">
        <v>9</v>
      </c>
      <c r="AC24" s="42">
        <f>X24+Y24</f>
        <v>10</v>
      </c>
      <c r="AD24" s="28">
        <f t="shared" si="18"/>
        <v>25</v>
      </c>
      <c r="AE24" s="28">
        <f t="shared" si="18"/>
        <v>24</v>
      </c>
      <c r="AF24" s="97">
        <f t="shared" si="18"/>
        <v>26</v>
      </c>
      <c r="AG24" s="98">
        <f t="shared" si="18"/>
        <v>4</v>
      </c>
      <c r="AH24" s="30">
        <f t="shared" si="18"/>
        <v>21</v>
      </c>
      <c r="AI24" s="30">
        <f t="shared" si="18"/>
        <v>25</v>
      </c>
      <c r="AJ24" s="42">
        <f t="shared" si="18"/>
        <v>50</v>
      </c>
    </row>
    <row r="25" spans="1:36">
      <c r="A25" s="145"/>
      <c r="B25" s="157"/>
      <c r="C25" s="159"/>
      <c r="D25" s="151"/>
      <c r="E25" s="6" t="s">
        <v>63</v>
      </c>
      <c r="F25" s="7">
        <v>2391</v>
      </c>
      <c r="G25" s="7">
        <v>2144</v>
      </c>
      <c r="H25" s="58" t="s">
        <v>64</v>
      </c>
      <c r="I25" s="28">
        <v>10</v>
      </c>
      <c r="J25" s="30">
        <v>9</v>
      </c>
      <c r="K25" s="30">
        <v>17</v>
      </c>
      <c r="L25" s="138">
        <v>8</v>
      </c>
      <c r="M25" s="139">
        <v>10</v>
      </c>
      <c r="N25" s="138">
        <v>8</v>
      </c>
      <c r="O25" s="46">
        <f t="shared" si="9"/>
        <v>26</v>
      </c>
      <c r="P25" s="30">
        <v>12</v>
      </c>
      <c r="Q25" s="97">
        <v>23</v>
      </c>
      <c r="R25" s="30">
        <v>13</v>
      </c>
      <c r="S25" s="97">
        <v>15</v>
      </c>
      <c r="T25" s="30">
        <v>14</v>
      </c>
      <c r="U25" s="97">
        <v>7</v>
      </c>
      <c r="V25" s="132">
        <f>Q25+R25</f>
        <v>36</v>
      </c>
      <c r="W25" s="97">
        <v>9</v>
      </c>
      <c r="X25" s="30">
        <v>18</v>
      </c>
      <c r="Y25" s="97">
        <v>11</v>
      </c>
      <c r="Z25" s="30">
        <v>8</v>
      </c>
      <c r="AA25" s="97">
        <v>13</v>
      </c>
      <c r="AB25" s="98">
        <v>8</v>
      </c>
      <c r="AC25" s="42">
        <f>X25+Y25</f>
        <v>29</v>
      </c>
      <c r="AD25" s="28">
        <f t="shared" si="18"/>
        <v>31</v>
      </c>
      <c r="AE25" s="28">
        <f t="shared" si="18"/>
        <v>50</v>
      </c>
      <c r="AF25" s="97">
        <f t="shared" si="18"/>
        <v>41</v>
      </c>
      <c r="AG25" s="98">
        <f t="shared" si="18"/>
        <v>31</v>
      </c>
      <c r="AH25" s="30">
        <f t="shared" si="18"/>
        <v>37</v>
      </c>
      <c r="AI25" s="30">
        <f t="shared" si="18"/>
        <v>23</v>
      </c>
      <c r="AJ25" s="42">
        <f t="shared" si="18"/>
        <v>91</v>
      </c>
    </row>
    <row r="26" spans="1:36" ht="16.5" thickBot="1">
      <c r="A26" s="146"/>
      <c r="B26" s="158"/>
      <c r="C26" s="160"/>
      <c r="D26" s="152"/>
      <c r="E26" s="8" t="s">
        <v>65</v>
      </c>
      <c r="F26" s="9">
        <v>4580</v>
      </c>
      <c r="G26" s="9">
        <v>3888</v>
      </c>
      <c r="H26" s="59" t="s">
        <v>66</v>
      </c>
      <c r="I26" s="26">
        <v>11</v>
      </c>
      <c r="J26" s="25">
        <v>9</v>
      </c>
      <c r="K26" s="25">
        <v>19</v>
      </c>
      <c r="L26" s="25">
        <v>6</v>
      </c>
      <c r="M26" s="26">
        <v>0</v>
      </c>
      <c r="N26" s="25">
        <v>22</v>
      </c>
      <c r="O26" s="46">
        <f t="shared" si="9"/>
        <v>28</v>
      </c>
      <c r="P26" s="25">
        <v>14</v>
      </c>
      <c r="Q26" s="27">
        <v>14</v>
      </c>
      <c r="R26" s="25">
        <v>8</v>
      </c>
      <c r="S26" s="27">
        <v>3</v>
      </c>
      <c r="T26" s="25">
        <v>0</v>
      </c>
      <c r="U26" s="27">
        <v>19</v>
      </c>
      <c r="V26" s="130">
        <f>Q26+R26</f>
        <v>22</v>
      </c>
      <c r="W26" s="27">
        <v>12</v>
      </c>
      <c r="X26" s="25">
        <v>22</v>
      </c>
      <c r="Y26" s="27">
        <v>37</v>
      </c>
      <c r="Z26" s="25">
        <v>7</v>
      </c>
      <c r="AA26" s="27">
        <v>1</v>
      </c>
      <c r="AB26" s="71">
        <v>51</v>
      </c>
      <c r="AC26" s="40">
        <f>X26+Y26</f>
        <v>59</v>
      </c>
      <c r="AD26" s="26">
        <f t="shared" si="18"/>
        <v>37</v>
      </c>
      <c r="AE26" s="26">
        <f t="shared" si="18"/>
        <v>45</v>
      </c>
      <c r="AF26" s="27">
        <f t="shared" si="18"/>
        <v>64</v>
      </c>
      <c r="AG26" s="71">
        <f t="shared" si="18"/>
        <v>16</v>
      </c>
      <c r="AH26" s="25">
        <f t="shared" si="18"/>
        <v>1</v>
      </c>
      <c r="AI26" s="25">
        <f t="shared" si="18"/>
        <v>92</v>
      </c>
      <c r="AJ26" s="89">
        <f t="shared" si="18"/>
        <v>109</v>
      </c>
    </row>
    <row r="27" spans="1:36" ht="16.5" thickBot="1">
      <c r="A27" s="161"/>
      <c r="B27" s="162"/>
      <c r="C27" s="162"/>
      <c r="D27" s="162"/>
      <c r="E27" s="162"/>
      <c r="F27" s="162"/>
      <c r="G27" s="162"/>
      <c r="H27" s="163"/>
      <c r="I27" s="23">
        <f t="shared" ref="I27:Y27" si="19">SUM(I23:I26)</f>
        <v>39</v>
      </c>
      <c r="J27" s="23">
        <f t="shared" si="19"/>
        <v>45</v>
      </c>
      <c r="K27" s="23">
        <f t="shared" si="19"/>
        <v>47</v>
      </c>
      <c r="L27" s="23">
        <f t="shared" si="19"/>
        <v>23</v>
      </c>
      <c r="M27" s="22">
        <f t="shared" si="19"/>
        <v>24</v>
      </c>
      <c r="N27" s="23">
        <f t="shared" si="19"/>
        <v>45</v>
      </c>
      <c r="O27" s="48">
        <f>SUM(O23:O26)</f>
        <v>92</v>
      </c>
      <c r="P27" s="23">
        <f>SUM(P23:P26)</f>
        <v>48</v>
      </c>
      <c r="Q27" s="35">
        <f t="shared" si="19"/>
        <v>59</v>
      </c>
      <c r="R27" s="23">
        <f t="shared" si="19"/>
        <v>40</v>
      </c>
      <c r="S27" s="35">
        <f t="shared" si="19"/>
        <v>21</v>
      </c>
      <c r="T27" s="23">
        <f t="shared" si="19"/>
        <v>38</v>
      </c>
      <c r="U27" s="35">
        <f t="shared" si="19"/>
        <v>40</v>
      </c>
      <c r="V27" s="131">
        <f>SUM(V23:V26)</f>
        <v>99</v>
      </c>
      <c r="W27" s="35">
        <f>SUM(W23:W26)</f>
        <v>41</v>
      </c>
      <c r="X27" s="23">
        <f t="shared" si="19"/>
        <v>62</v>
      </c>
      <c r="Y27" s="35">
        <f t="shared" si="19"/>
        <v>74</v>
      </c>
      <c r="Z27" s="23">
        <f>SUM(Z23:Z26)</f>
        <v>25</v>
      </c>
      <c r="AA27" s="35">
        <f>SUM(AA23:AA26)</f>
        <v>25</v>
      </c>
      <c r="AB27" s="34">
        <f>SUM(AB23:AB26)</f>
        <v>86</v>
      </c>
      <c r="AC27" s="33">
        <f>SUM(AC23:AC26)</f>
        <v>136</v>
      </c>
      <c r="AD27" s="22">
        <f>SUM(AD23:AD26)</f>
        <v>128</v>
      </c>
      <c r="AE27" s="22">
        <f t="shared" ref="AE27:AF27" si="20">SUM(AE23:AE26)</f>
        <v>166</v>
      </c>
      <c r="AF27" s="35">
        <f t="shared" si="20"/>
        <v>161</v>
      </c>
      <c r="AG27" s="34">
        <f>SUM(AG23:AG26)</f>
        <v>69</v>
      </c>
      <c r="AH27" s="23">
        <f>SUM(AH23:AH26)</f>
        <v>87</v>
      </c>
      <c r="AI27" s="23">
        <f>SUM(AI23:AI26)</f>
        <v>171</v>
      </c>
      <c r="AJ27" s="50">
        <f>SUM(AJ23:AJ26)</f>
        <v>327</v>
      </c>
    </row>
    <row r="28" spans="1:36">
      <c r="A28" s="144" t="s">
        <v>67</v>
      </c>
      <c r="B28" s="147">
        <v>6</v>
      </c>
      <c r="C28" s="150">
        <v>170</v>
      </c>
      <c r="D28" s="153">
        <v>390</v>
      </c>
      <c r="E28" s="105" t="s">
        <v>68</v>
      </c>
      <c r="F28" s="11">
        <v>3869</v>
      </c>
      <c r="G28" s="11">
        <v>3589</v>
      </c>
      <c r="H28" s="57" t="s">
        <v>69</v>
      </c>
      <c r="I28" s="26">
        <v>12</v>
      </c>
      <c r="J28" s="25">
        <v>24</v>
      </c>
      <c r="K28" s="25">
        <v>26</v>
      </c>
      <c r="L28" s="82">
        <v>13</v>
      </c>
      <c r="M28" s="81">
        <v>16</v>
      </c>
      <c r="N28" s="82">
        <v>21</v>
      </c>
      <c r="O28" s="46">
        <f t="shared" si="9"/>
        <v>50</v>
      </c>
      <c r="P28" s="25">
        <v>10</v>
      </c>
      <c r="Q28" s="27">
        <v>10</v>
      </c>
      <c r="R28" s="25">
        <v>18</v>
      </c>
      <c r="S28" s="27">
        <v>4</v>
      </c>
      <c r="T28" s="25">
        <v>5</v>
      </c>
      <c r="U28" s="27">
        <v>19</v>
      </c>
      <c r="V28" s="130">
        <f>Q28+R28</f>
        <v>28</v>
      </c>
      <c r="W28" s="27">
        <v>10</v>
      </c>
      <c r="X28" s="25">
        <v>34</v>
      </c>
      <c r="Y28" s="27">
        <v>27</v>
      </c>
      <c r="Z28" s="27">
        <v>7</v>
      </c>
      <c r="AA28" s="25">
        <v>36</v>
      </c>
      <c r="AB28" s="27">
        <v>18</v>
      </c>
      <c r="AC28" s="40">
        <f>X28+Y28</f>
        <v>61</v>
      </c>
      <c r="AD28" s="26">
        <f t="shared" ref="AD28:AJ30" si="21">I28+P28+W28</f>
        <v>32</v>
      </c>
      <c r="AE28" s="26">
        <f t="shared" si="21"/>
        <v>68</v>
      </c>
      <c r="AF28" s="27">
        <f t="shared" si="21"/>
        <v>71</v>
      </c>
      <c r="AG28" s="71">
        <f t="shared" si="21"/>
        <v>24</v>
      </c>
      <c r="AH28" s="25">
        <f t="shared" si="21"/>
        <v>57</v>
      </c>
      <c r="AI28" s="25">
        <f t="shared" si="21"/>
        <v>58</v>
      </c>
      <c r="AJ28" s="39">
        <f t="shared" si="21"/>
        <v>139</v>
      </c>
    </row>
    <row r="29" spans="1:36">
      <c r="A29" s="145"/>
      <c r="B29" s="148"/>
      <c r="C29" s="151"/>
      <c r="D29" s="154"/>
      <c r="E29" s="106" t="s">
        <v>70</v>
      </c>
      <c r="F29" s="7">
        <v>2543</v>
      </c>
      <c r="G29" s="7">
        <v>2263</v>
      </c>
      <c r="H29" s="58" t="s">
        <v>71</v>
      </c>
      <c r="I29" s="28">
        <v>7</v>
      </c>
      <c r="J29" s="30">
        <v>16</v>
      </c>
      <c r="K29" s="30">
        <v>22</v>
      </c>
      <c r="L29" s="30">
        <v>9</v>
      </c>
      <c r="M29" s="28">
        <v>8</v>
      </c>
      <c r="N29" s="30">
        <v>21</v>
      </c>
      <c r="O29" s="46">
        <f t="shared" si="9"/>
        <v>38</v>
      </c>
      <c r="P29" s="30">
        <v>13</v>
      </c>
      <c r="Q29" s="97">
        <v>38</v>
      </c>
      <c r="R29" s="30">
        <v>44</v>
      </c>
      <c r="S29" s="140">
        <v>23</v>
      </c>
      <c r="T29" s="138">
        <v>28</v>
      </c>
      <c r="U29" s="140">
        <v>31</v>
      </c>
      <c r="V29" s="132">
        <f>Q29+R29</f>
        <v>82</v>
      </c>
      <c r="W29" s="97">
        <v>10</v>
      </c>
      <c r="X29" s="30">
        <v>26</v>
      </c>
      <c r="Y29" s="97">
        <v>37</v>
      </c>
      <c r="Z29" s="30">
        <v>9</v>
      </c>
      <c r="AA29" s="97">
        <v>14</v>
      </c>
      <c r="AB29" s="98">
        <v>40</v>
      </c>
      <c r="AC29" s="42">
        <f>X29+Y29</f>
        <v>63</v>
      </c>
      <c r="AD29" s="28">
        <f t="shared" si="21"/>
        <v>30</v>
      </c>
      <c r="AE29" s="28">
        <f t="shared" si="21"/>
        <v>80</v>
      </c>
      <c r="AF29" s="97">
        <f t="shared" si="21"/>
        <v>103</v>
      </c>
      <c r="AG29" s="98">
        <f t="shared" si="21"/>
        <v>41</v>
      </c>
      <c r="AH29" s="30">
        <f t="shared" si="21"/>
        <v>50</v>
      </c>
      <c r="AI29" s="30">
        <f t="shared" si="21"/>
        <v>92</v>
      </c>
      <c r="AJ29" s="49">
        <f t="shared" si="21"/>
        <v>183</v>
      </c>
    </row>
    <row r="30" spans="1:36" ht="16.5" thickBot="1">
      <c r="A30" s="146"/>
      <c r="B30" s="149"/>
      <c r="C30" s="152"/>
      <c r="D30" s="155"/>
      <c r="E30" s="107" t="s">
        <v>72</v>
      </c>
      <c r="F30" s="9">
        <v>4046</v>
      </c>
      <c r="G30" s="9">
        <v>3479</v>
      </c>
      <c r="H30" s="59" t="s">
        <v>73</v>
      </c>
      <c r="I30" s="26">
        <v>11</v>
      </c>
      <c r="J30" s="25">
        <v>9</v>
      </c>
      <c r="K30" s="25">
        <v>8</v>
      </c>
      <c r="L30" s="25">
        <v>6</v>
      </c>
      <c r="M30" s="26">
        <v>4</v>
      </c>
      <c r="N30" s="25">
        <v>7</v>
      </c>
      <c r="O30" s="46">
        <f t="shared" si="9"/>
        <v>17</v>
      </c>
      <c r="P30" s="25">
        <v>13</v>
      </c>
      <c r="Q30" s="27">
        <v>16</v>
      </c>
      <c r="R30" s="25">
        <v>14</v>
      </c>
      <c r="S30" s="27">
        <v>5</v>
      </c>
      <c r="T30" s="25">
        <v>14</v>
      </c>
      <c r="U30" s="27">
        <v>11</v>
      </c>
      <c r="V30" s="130">
        <f>Q30+R30</f>
        <v>30</v>
      </c>
      <c r="W30" s="27">
        <v>13</v>
      </c>
      <c r="X30" s="25">
        <v>15</v>
      </c>
      <c r="Y30" s="27">
        <v>28</v>
      </c>
      <c r="Z30" s="141">
        <v>7</v>
      </c>
      <c r="AA30" s="142">
        <v>24</v>
      </c>
      <c r="AB30" s="143">
        <v>12</v>
      </c>
      <c r="AC30" s="130">
        <f>SUM(X30+Y30)</f>
        <v>43</v>
      </c>
      <c r="AD30" s="26">
        <f t="shared" si="21"/>
        <v>37</v>
      </c>
      <c r="AE30" s="26">
        <f t="shared" si="21"/>
        <v>40</v>
      </c>
      <c r="AF30" s="27">
        <f t="shared" si="21"/>
        <v>50</v>
      </c>
      <c r="AG30" s="71">
        <f t="shared" si="21"/>
        <v>18</v>
      </c>
      <c r="AH30" s="25">
        <f t="shared" si="21"/>
        <v>42</v>
      </c>
      <c r="AI30" s="25">
        <f t="shared" si="21"/>
        <v>30</v>
      </c>
      <c r="AJ30" s="39">
        <f t="shared" si="21"/>
        <v>90</v>
      </c>
    </row>
    <row r="31" spans="1:36" ht="16.5" thickBot="1">
      <c r="A31" s="161"/>
      <c r="B31" s="162"/>
      <c r="C31" s="162"/>
      <c r="D31" s="162"/>
      <c r="E31" s="162"/>
      <c r="F31" s="162"/>
      <c r="G31" s="162"/>
      <c r="H31" s="163"/>
      <c r="I31" s="23">
        <f>SUM(I28:I30)</f>
        <v>30</v>
      </c>
      <c r="J31" s="23">
        <f>SUM(J28:J30)</f>
        <v>49</v>
      </c>
      <c r="K31" s="23">
        <f t="shared" ref="K31:Y31" si="22">SUM(K28:K30)</f>
        <v>56</v>
      </c>
      <c r="L31" s="23">
        <f t="shared" si="22"/>
        <v>28</v>
      </c>
      <c r="M31" s="22">
        <f t="shared" si="22"/>
        <v>28</v>
      </c>
      <c r="N31" s="23">
        <f t="shared" si="22"/>
        <v>49</v>
      </c>
      <c r="O31" s="48">
        <f>SUM(O28:O30)</f>
        <v>105</v>
      </c>
      <c r="P31" s="23">
        <f>SUM(P28:P30)</f>
        <v>36</v>
      </c>
      <c r="Q31" s="35">
        <f t="shared" si="22"/>
        <v>64</v>
      </c>
      <c r="R31" s="23">
        <f t="shared" si="22"/>
        <v>76</v>
      </c>
      <c r="S31" s="35">
        <f t="shared" si="22"/>
        <v>32</v>
      </c>
      <c r="T31" s="23">
        <f t="shared" si="22"/>
        <v>47</v>
      </c>
      <c r="U31" s="35">
        <f t="shared" si="22"/>
        <v>61</v>
      </c>
      <c r="V31" s="131">
        <f>SUM(V28:V30)</f>
        <v>140</v>
      </c>
      <c r="W31" s="35">
        <f>SUM(W28:W30)</f>
        <v>33</v>
      </c>
      <c r="X31" s="23">
        <f t="shared" si="22"/>
        <v>75</v>
      </c>
      <c r="Y31" s="35">
        <f t="shared" si="22"/>
        <v>92</v>
      </c>
      <c r="Z31" s="23">
        <f>SUM(Z28:Z30)</f>
        <v>23</v>
      </c>
      <c r="AA31" s="35">
        <f>SUM(AA28:AA30)</f>
        <v>74</v>
      </c>
      <c r="AB31" s="34">
        <f>SUM(AB28:AB30)</f>
        <v>70</v>
      </c>
      <c r="AC31" s="33">
        <f>SUM(AC28:AC30)</f>
        <v>167</v>
      </c>
      <c r="AD31" s="22">
        <f>SUM(AD28:AD30)</f>
        <v>99</v>
      </c>
      <c r="AE31" s="22">
        <f t="shared" ref="AE31:AF31" si="23">SUM(AE28:AE30)</f>
        <v>188</v>
      </c>
      <c r="AF31" s="35">
        <f t="shared" si="23"/>
        <v>224</v>
      </c>
      <c r="AG31" s="34">
        <f>SUM(AG28:AG30)</f>
        <v>83</v>
      </c>
      <c r="AH31" s="23">
        <f>SUM(AH28:AH30)</f>
        <v>149</v>
      </c>
      <c r="AI31" s="23">
        <f>SUM(AI28:AI30)</f>
        <v>180</v>
      </c>
      <c r="AJ31" s="50">
        <f>SUM(AJ28:AJ30)</f>
        <v>412</v>
      </c>
    </row>
    <row r="32" spans="1:36">
      <c r="A32" s="166" t="s">
        <v>74</v>
      </c>
      <c r="B32" s="147" t="s">
        <v>75</v>
      </c>
      <c r="C32" s="150">
        <v>80</v>
      </c>
      <c r="D32" s="153">
        <v>260</v>
      </c>
      <c r="E32" s="105" t="s">
        <v>76</v>
      </c>
      <c r="F32" s="12">
        <v>2698</v>
      </c>
      <c r="G32" s="12">
        <v>2338</v>
      </c>
      <c r="H32" s="57" t="s">
        <v>77</v>
      </c>
      <c r="I32" s="26">
        <v>11</v>
      </c>
      <c r="J32" s="25">
        <v>8</v>
      </c>
      <c r="K32" s="25">
        <v>14</v>
      </c>
      <c r="L32" s="25">
        <v>8</v>
      </c>
      <c r="M32" s="26">
        <v>2</v>
      </c>
      <c r="N32" s="25">
        <v>12</v>
      </c>
      <c r="O32" s="46">
        <f t="shared" si="9"/>
        <v>22</v>
      </c>
      <c r="P32" s="25">
        <v>12</v>
      </c>
      <c r="Q32" s="27">
        <v>5</v>
      </c>
      <c r="R32" s="25">
        <v>5</v>
      </c>
      <c r="S32" s="27">
        <v>2</v>
      </c>
      <c r="T32" s="25">
        <v>2</v>
      </c>
      <c r="U32" s="27">
        <v>6</v>
      </c>
      <c r="V32" s="130">
        <f t="shared" ref="V32:V37" si="24">Q32+R32</f>
        <v>10</v>
      </c>
      <c r="W32" s="27">
        <v>8</v>
      </c>
      <c r="X32" s="25">
        <v>14</v>
      </c>
      <c r="Y32" s="27">
        <v>7</v>
      </c>
      <c r="Z32" s="25">
        <v>5</v>
      </c>
      <c r="AA32" s="27">
        <v>6</v>
      </c>
      <c r="AB32" s="71">
        <v>10</v>
      </c>
      <c r="AC32" s="42">
        <f t="shared" ref="AC32:AC37" si="25">X32+Y32</f>
        <v>21</v>
      </c>
      <c r="AD32" s="26">
        <f t="shared" ref="AD32:AJ37" si="26">I32+P32+W32</f>
        <v>31</v>
      </c>
      <c r="AE32" s="26">
        <f t="shared" si="26"/>
        <v>27</v>
      </c>
      <c r="AF32" s="27">
        <f t="shared" si="26"/>
        <v>26</v>
      </c>
      <c r="AG32" s="71">
        <f t="shared" si="26"/>
        <v>15</v>
      </c>
      <c r="AH32" s="25">
        <f t="shared" si="26"/>
        <v>10</v>
      </c>
      <c r="AI32" s="102">
        <f t="shared" si="26"/>
        <v>28</v>
      </c>
      <c r="AJ32" s="39">
        <f t="shared" si="26"/>
        <v>53</v>
      </c>
    </row>
    <row r="33" spans="1:36">
      <c r="A33" s="167"/>
      <c r="B33" s="169"/>
      <c r="C33" s="151"/>
      <c r="D33" s="154"/>
      <c r="E33" s="106" t="s">
        <v>78</v>
      </c>
      <c r="F33" s="13">
        <v>2597</v>
      </c>
      <c r="G33" s="13">
        <v>2347</v>
      </c>
      <c r="H33" s="58" t="s">
        <v>79</v>
      </c>
      <c r="I33" s="28">
        <v>11</v>
      </c>
      <c r="J33" s="30">
        <v>16</v>
      </c>
      <c r="K33" s="30">
        <v>18</v>
      </c>
      <c r="L33" s="30">
        <v>16</v>
      </c>
      <c r="M33" s="28">
        <v>10</v>
      </c>
      <c r="N33" s="30">
        <v>8</v>
      </c>
      <c r="O33" s="46">
        <f t="shared" si="9"/>
        <v>34</v>
      </c>
      <c r="P33" s="30">
        <v>11</v>
      </c>
      <c r="Q33" s="97">
        <v>7</v>
      </c>
      <c r="R33" s="30">
        <v>18</v>
      </c>
      <c r="S33" s="97">
        <v>8</v>
      </c>
      <c r="T33" s="30">
        <v>6</v>
      </c>
      <c r="U33" s="97">
        <v>11</v>
      </c>
      <c r="V33" s="132">
        <f t="shared" si="24"/>
        <v>25</v>
      </c>
      <c r="W33" s="97"/>
      <c r="X33" s="30"/>
      <c r="Y33" s="97"/>
      <c r="Z33" s="30"/>
      <c r="AA33" s="97"/>
      <c r="AB33" s="98"/>
      <c r="AC33" s="42">
        <f t="shared" si="25"/>
        <v>0</v>
      </c>
      <c r="AD33" s="28">
        <f t="shared" si="26"/>
        <v>22</v>
      </c>
      <c r="AE33" s="28">
        <f t="shared" si="26"/>
        <v>23</v>
      </c>
      <c r="AF33" s="97">
        <f t="shared" si="26"/>
        <v>36</v>
      </c>
      <c r="AG33" s="98">
        <f t="shared" si="26"/>
        <v>24</v>
      </c>
      <c r="AH33" s="30">
        <f t="shared" si="26"/>
        <v>16</v>
      </c>
      <c r="AI33" s="30">
        <f t="shared" si="26"/>
        <v>19</v>
      </c>
      <c r="AJ33" s="43">
        <f t="shared" si="26"/>
        <v>59</v>
      </c>
    </row>
    <row r="34" spans="1:36">
      <c r="A34" s="167"/>
      <c r="B34" s="148" t="s">
        <v>80</v>
      </c>
      <c r="C34" s="151"/>
      <c r="D34" s="154"/>
      <c r="E34" s="108" t="s">
        <v>81</v>
      </c>
      <c r="F34" s="13">
        <v>688</v>
      </c>
      <c r="G34" s="13">
        <v>643</v>
      </c>
      <c r="H34" s="58" t="s">
        <v>82</v>
      </c>
      <c r="I34" s="26">
        <v>5</v>
      </c>
      <c r="J34" s="25">
        <v>1</v>
      </c>
      <c r="K34" s="25">
        <v>7</v>
      </c>
      <c r="L34" s="25">
        <v>4</v>
      </c>
      <c r="M34" s="26">
        <v>0</v>
      </c>
      <c r="N34" s="25">
        <v>4</v>
      </c>
      <c r="O34" s="46">
        <f t="shared" si="9"/>
        <v>8</v>
      </c>
      <c r="P34" s="25">
        <v>0</v>
      </c>
      <c r="Q34" s="27">
        <v>0</v>
      </c>
      <c r="R34" s="25">
        <v>0</v>
      </c>
      <c r="S34" s="27">
        <v>0</v>
      </c>
      <c r="T34" s="25">
        <v>0</v>
      </c>
      <c r="U34" s="27">
        <v>0</v>
      </c>
      <c r="V34" s="130">
        <f t="shared" si="24"/>
        <v>0</v>
      </c>
      <c r="W34" s="27">
        <v>3</v>
      </c>
      <c r="X34" s="25">
        <v>0</v>
      </c>
      <c r="Y34" s="27">
        <v>0</v>
      </c>
      <c r="Z34" s="25">
        <v>0</v>
      </c>
      <c r="AA34" s="27">
        <v>0</v>
      </c>
      <c r="AB34" s="71">
        <v>0</v>
      </c>
      <c r="AC34" s="40">
        <f t="shared" si="25"/>
        <v>0</v>
      </c>
      <c r="AD34" s="26">
        <f t="shared" si="26"/>
        <v>8</v>
      </c>
      <c r="AE34" s="26">
        <f t="shared" si="26"/>
        <v>1</v>
      </c>
      <c r="AF34" s="27">
        <f t="shared" si="26"/>
        <v>7</v>
      </c>
      <c r="AG34" s="71">
        <f t="shared" si="26"/>
        <v>4</v>
      </c>
      <c r="AH34" s="25">
        <f t="shared" si="26"/>
        <v>0</v>
      </c>
      <c r="AI34" s="25">
        <f t="shared" si="26"/>
        <v>4</v>
      </c>
      <c r="AJ34" s="42">
        <f t="shared" si="26"/>
        <v>8</v>
      </c>
    </row>
    <row r="35" spans="1:36">
      <c r="A35" s="167"/>
      <c r="B35" s="148"/>
      <c r="C35" s="151"/>
      <c r="D35" s="154"/>
      <c r="E35" s="109" t="s">
        <v>83</v>
      </c>
      <c r="F35" s="13">
        <v>827</v>
      </c>
      <c r="G35" s="13">
        <v>644</v>
      </c>
      <c r="H35" s="64" t="s">
        <v>84</v>
      </c>
      <c r="I35" s="28">
        <v>2</v>
      </c>
      <c r="J35" s="30">
        <v>2</v>
      </c>
      <c r="K35" s="30"/>
      <c r="L35" s="30"/>
      <c r="M35" s="28"/>
      <c r="N35" s="30">
        <v>2</v>
      </c>
      <c r="O35" s="46">
        <f t="shared" si="9"/>
        <v>2</v>
      </c>
      <c r="P35" s="30">
        <v>2</v>
      </c>
      <c r="Q35" s="97">
        <v>2</v>
      </c>
      <c r="R35" s="30">
        <v>0</v>
      </c>
      <c r="S35" s="97">
        <v>0</v>
      </c>
      <c r="T35" s="30">
        <v>0</v>
      </c>
      <c r="U35" s="97">
        <v>2</v>
      </c>
      <c r="V35" s="132">
        <f t="shared" si="24"/>
        <v>2</v>
      </c>
      <c r="W35" s="97">
        <v>2</v>
      </c>
      <c r="X35" s="30">
        <v>1</v>
      </c>
      <c r="Y35" s="97">
        <v>1</v>
      </c>
      <c r="Z35" s="30">
        <v>1</v>
      </c>
      <c r="AA35" s="97">
        <v>0</v>
      </c>
      <c r="AB35" s="98">
        <v>1</v>
      </c>
      <c r="AC35" s="42">
        <f t="shared" si="25"/>
        <v>2</v>
      </c>
      <c r="AD35" s="28">
        <f t="shared" si="26"/>
        <v>6</v>
      </c>
      <c r="AE35" s="28">
        <f t="shared" si="26"/>
        <v>5</v>
      </c>
      <c r="AF35" s="97">
        <f t="shared" si="26"/>
        <v>1</v>
      </c>
      <c r="AG35" s="98">
        <f t="shared" si="26"/>
        <v>1</v>
      </c>
      <c r="AH35" s="30">
        <f t="shared" si="26"/>
        <v>0</v>
      </c>
      <c r="AI35" s="30">
        <f t="shared" si="26"/>
        <v>5</v>
      </c>
      <c r="AJ35" s="49">
        <f t="shared" si="26"/>
        <v>6</v>
      </c>
    </row>
    <row r="36" spans="1:36">
      <c r="A36" s="167"/>
      <c r="B36" s="148"/>
      <c r="C36" s="151"/>
      <c r="D36" s="154"/>
      <c r="E36" s="109" t="s">
        <v>85</v>
      </c>
      <c r="F36" s="13">
        <v>711</v>
      </c>
      <c r="G36" s="13">
        <v>622</v>
      </c>
      <c r="H36" s="64" t="s">
        <v>86</v>
      </c>
      <c r="I36" s="28">
        <v>2</v>
      </c>
      <c r="J36" s="30">
        <v>4</v>
      </c>
      <c r="K36" s="30">
        <v>1</v>
      </c>
      <c r="L36" s="30">
        <v>1</v>
      </c>
      <c r="M36" s="28">
        <v>2</v>
      </c>
      <c r="N36" s="30">
        <v>2</v>
      </c>
      <c r="O36" s="46">
        <f t="shared" si="9"/>
        <v>5</v>
      </c>
      <c r="P36" s="30">
        <v>4</v>
      </c>
      <c r="Q36" s="97">
        <v>3</v>
      </c>
      <c r="R36" s="30">
        <v>1</v>
      </c>
      <c r="S36" s="97">
        <v>0</v>
      </c>
      <c r="T36" s="30">
        <v>0</v>
      </c>
      <c r="U36" s="97">
        <v>4</v>
      </c>
      <c r="V36" s="132">
        <f t="shared" si="24"/>
        <v>4</v>
      </c>
      <c r="W36" s="97">
        <v>2</v>
      </c>
      <c r="X36" s="30">
        <v>2</v>
      </c>
      <c r="Y36" s="97">
        <v>1</v>
      </c>
      <c r="Z36" s="30">
        <v>0</v>
      </c>
      <c r="AA36" s="97">
        <v>0</v>
      </c>
      <c r="AB36" s="98">
        <v>3</v>
      </c>
      <c r="AC36" s="42">
        <f t="shared" si="25"/>
        <v>3</v>
      </c>
      <c r="AD36" s="28">
        <f t="shared" si="26"/>
        <v>8</v>
      </c>
      <c r="AE36" s="28">
        <f t="shared" si="26"/>
        <v>9</v>
      </c>
      <c r="AF36" s="97">
        <f t="shared" si="26"/>
        <v>3</v>
      </c>
      <c r="AG36" s="98">
        <f t="shared" si="26"/>
        <v>1</v>
      </c>
      <c r="AH36" s="30">
        <f t="shared" si="26"/>
        <v>2</v>
      </c>
      <c r="AI36" s="30">
        <f t="shared" si="26"/>
        <v>9</v>
      </c>
      <c r="AJ36" s="39">
        <f t="shared" si="26"/>
        <v>12</v>
      </c>
    </row>
    <row r="37" spans="1:36" ht="16.5" thickBot="1">
      <c r="A37" s="168"/>
      <c r="B37" s="149"/>
      <c r="C37" s="152"/>
      <c r="D37" s="152"/>
      <c r="E37" s="14" t="s">
        <v>87</v>
      </c>
      <c r="F37" s="15"/>
      <c r="G37" s="15"/>
      <c r="H37" s="116" t="s">
        <v>88</v>
      </c>
      <c r="I37" s="117"/>
      <c r="J37" s="118"/>
      <c r="K37" s="118"/>
      <c r="L37" s="118"/>
      <c r="M37" s="117"/>
      <c r="N37" s="118"/>
      <c r="O37" s="46">
        <f t="shared" si="9"/>
        <v>0</v>
      </c>
      <c r="P37" s="118"/>
      <c r="Q37" s="119">
        <v>0</v>
      </c>
      <c r="R37" s="118">
        <v>0</v>
      </c>
      <c r="S37" s="119">
        <v>0</v>
      </c>
      <c r="T37" s="118">
        <v>0</v>
      </c>
      <c r="U37" s="119">
        <v>0</v>
      </c>
      <c r="V37" s="133">
        <f t="shared" si="24"/>
        <v>0</v>
      </c>
      <c r="W37" s="119">
        <v>0</v>
      </c>
      <c r="X37" s="118">
        <v>0</v>
      </c>
      <c r="Y37" s="119">
        <v>0</v>
      </c>
      <c r="Z37" s="118">
        <v>0</v>
      </c>
      <c r="AA37" s="119">
        <v>0</v>
      </c>
      <c r="AB37" s="121">
        <v>0</v>
      </c>
      <c r="AC37" s="120">
        <f t="shared" si="25"/>
        <v>0</v>
      </c>
      <c r="AD37" s="117">
        <f t="shared" si="26"/>
        <v>0</v>
      </c>
      <c r="AE37" s="117">
        <f t="shared" si="26"/>
        <v>0</v>
      </c>
      <c r="AF37" s="119">
        <f t="shared" si="26"/>
        <v>0</v>
      </c>
      <c r="AG37" s="121">
        <f t="shared" si="26"/>
        <v>0</v>
      </c>
      <c r="AH37" s="118">
        <f t="shared" si="26"/>
        <v>0</v>
      </c>
      <c r="AI37" s="122">
        <f t="shared" si="26"/>
        <v>0</v>
      </c>
      <c r="AJ37" s="123">
        <f t="shared" si="26"/>
        <v>0</v>
      </c>
    </row>
    <row r="38" spans="1:36" ht="16.5" thickBot="1">
      <c r="A38" s="161"/>
      <c r="B38" s="162"/>
      <c r="C38" s="162"/>
      <c r="D38" s="162"/>
      <c r="E38" s="162"/>
      <c r="F38" s="162"/>
      <c r="G38" s="162"/>
      <c r="H38" s="163"/>
      <c r="I38" s="23">
        <f t="shared" ref="I38:P38" si="27">SUM(I32:I37)</f>
        <v>31</v>
      </c>
      <c r="J38" s="23">
        <f t="shared" si="27"/>
        <v>31</v>
      </c>
      <c r="K38" s="23">
        <f t="shared" si="27"/>
        <v>40</v>
      </c>
      <c r="L38" s="23">
        <f t="shared" si="27"/>
        <v>29</v>
      </c>
      <c r="M38" s="22">
        <f t="shared" si="27"/>
        <v>14</v>
      </c>
      <c r="N38" s="23">
        <f t="shared" si="27"/>
        <v>28</v>
      </c>
      <c r="O38" s="48">
        <f t="shared" si="27"/>
        <v>71</v>
      </c>
      <c r="P38" s="23">
        <f t="shared" si="27"/>
        <v>29</v>
      </c>
      <c r="Q38" s="35">
        <f t="shared" ref="Q38:Y38" si="28">SUM(Q32:Q37)</f>
        <v>17</v>
      </c>
      <c r="R38" s="23">
        <f t="shared" si="28"/>
        <v>24</v>
      </c>
      <c r="S38" s="35">
        <f t="shared" si="28"/>
        <v>10</v>
      </c>
      <c r="T38" s="23">
        <f t="shared" si="28"/>
        <v>8</v>
      </c>
      <c r="U38" s="35">
        <f t="shared" si="28"/>
        <v>23</v>
      </c>
      <c r="V38" s="131">
        <f>SUM(V32:V37)</f>
        <v>41</v>
      </c>
      <c r="W38" s="35">
        <f>SUM(W32:W37)</f>
        <v>15</v>
      </c>
      <c r="X38" s="23">
        <f t="shared" si="28"/>
        <v>17</v>
      </c>
      <c r="Y38" s="35">
        <f t="shared" si="28"/>
        <v>9</v>
      </c>
      <c r="Z38" s="23">
        <f>SUM(Z32:Z37)</f>
        <v>6</v>
      </c>
      <c r="AA38" s="35">
        <f>SUM(AA32:AA37)</f>
        <v>6</v>
      </c>
      <c r="AB38" s="34">
        <f>SUM(AB32:AB37)</f>
        <v>14</v>
      </c>
      <c r="AC38" s="33">
        <f>SUM(AC32:AC37)</f>
        <v>26</v>
      </c>
      <c r="AD38" s="22">
        <f>SUM(AD32:AD37)</f>
        <v>75</v>
      </c>
      <c r="AE38" s="22">
        <f t="shared" ref="AE38:AF38" si="29">SUM(AE32:AE37)</f>
        <v>65</v>
      </c>
      <c r="AF38" s="35">
        <f t="shared" si="29"/>
        <v>73</v>
      </c>
      <c r="AG38" s="34">
        <f>SUM(AG32:AG37)</f>
        <v>45</v>
      </c>
      <c r="AH38" s="23">
        <f>SUM(AH32:AH37)</f>
        <v>28</v>
      </c>
      <c r="AI38" s="23">
        <f>SUM(AI32:AI37)</f>
        <v>65</v>
      </c>
      <c r="AJ38" s="50">
        <f>SUM(AJ32:AJ37)</f>
        <v>138</v>
      </c>
    </row>
    <row r="39" spans="1:36">
      <c r="A39" s="166" t="s">
        <v>89</v>
      </c>
      <c r="B39" s="164" t="s">
        <v>80</v>
      </c>
      <c r="C39" s="170"/>
      <c r="D39" s="147"/>
      <c r="E39" s="16" t="s">
        <v>90</v>
      </c>
      <c r="F39" s="12"/>
      <c r="G39" s="12"/>
      <c r="H39" s="63" t="s">
        <v>91</v>
      </c>
      <c r="I39" s="26">
        <v>0</v>
      </c>
      <c r="J39" s="25">
        <v>0</v>
      </c>
      <c r="K39" s="25">
        <v>0</v>
      </c>
      <c r="L39" s="25">
        <v>0</v>
      </c>
      <c r="M39" s="26">
        <v>0</v>
      </c>
      <c r="N39" s="25">
        <v>0</v>
      </c>
      <c r="O39" s="46">
        <f t="shared" si="9"/>
        <v>0</v>
      </c>
      <c r="P39" s="25">
        <v>2</v>
      </c>
      <c r="Q39" s="27">
        <v>3</v>
      </c>
      <c r="R39" s="25">
        <v>2</v>
      </c>
      <c r="S39" s="27">
        <v>2</v>
      </c>
      <c r="T39" s="25">
        <v>2</v>
      </c>
      <c r="U39" s="27">
        <v>1</v>
      </c>
      <c r="V39" s="130">
        <f>Q39+R39</f>
        <v>5</v>
      </c>
      <c r="X39" s="25"/>
      <c r="Z39" s="25"/>
      <c r="AB39" s="71"/>
      <c r="AC39" s="40">
        <f>X39+Y39</f>
        <v>0</v>
      </c>
      <c r="AD39" s="26">
        <f t="shared" ref="AD39:AJ40" si="30">I39+P39+W39</f>
        <v>2</v>
      </c>
      <c r="AE39" s="26">
        <f t="shared" si="30"/>
        <v>3</v>
      </c>
      <c r="AF39" s="27">
        <f t="shared" si="30"/>
        <v>2</v>
      </c>
      <c r="AG39" s="71">
        <f t="shared" si="30"/>
        <v>2</v>
      </c>
      <c r="AH39" s="25">
        <f t="shared" si="30"/>
        <v>2</v>
      </c>
      <c r="AI39" s="25">
        <f t="shared" si="30"/>
        <v>1</v>
      </c>
      <c r="AJ39" s="39">
        <f t="shared" si="30"/>
        <v>5</v>
      </c>
    </row>
    <row r="40" spans="1:36" ht="16.5" thickBot="1">
      <c r="A40" s="167"/>
      <c r="B40" s="158"/>
      <c r="C40" s="171"/>
      <c r="D40" s="149"/>
      <c r="E40" s="17" t="s">
        <v>92</v>
      </c>
      <c r="F40" s="18"/>
      <c r="G40" s="18"/>
      <c r="H40" s="65" t="s">
        <v>93</v>
      </c>
      <c r="I40" s="25"/>
      <c r="J40" s="25"/>
      <c r="K40" s="25"/>
      <c r="L40" s="25"/>
      <c r="M40" s="26"/>
      <c r="N40" s="25"/>
      <c r="O40" s="46">
        <f t="shared" si="9"/>
        <v>0</v>
      </c>
      <c r="P40" s="25"/>
      <c r="R40" s="25"/>
      <c r="T40" s="25"/>
      <c r="V40" s="130">
        <f>Q40+R40</f>
        <v>0</v>
      </c>
      <c r="W40" s="27">
        <v>0</v>
      </c>
      <c r="X40" s="25">
        <v>0</v>
      </c>
      <c r="Y40" s="27">
        <v>0</v>
      </c>
      <c r="Z40" s="24">
        <v>0</v>
      </c>
      <c r="AA40" s="27">
        <v>0</v>
      </c>
      <c r="AB40" s="73">
        <v>0</v>
      </c>
      <c r="AC40" s="40">
        <f>X40+Y40</f>
        <v>0</v>
      </c>
      <c r="AD40" s="26">
        <f t="shared" si="30"/>
        <v>0</v>
      </c>
      <c r="AE40" s="26">
        <f t="shared" si="30"/>
        <v>0</v>
      </c>
      <c r="AF40" s="27">
        <f t="shared" si="30"/>
        <v>0</v>
      </c>
      <c r="AG40" s="71">
        <f t="shared" si="30"/>
        <v>0</v>
      </c>
      <c r="AH40" s="25">
        <f t="shared" si="30"/>
        <v>0</v>
      </c>
      <c r="AI40" s="25">
        <f t="shared" si="30"/>
        <v>0</v>
      </c>
      <c r="AJ40" s="39">
        <f t="shared" si="30"/>
        <v>0</v>
      </c>
    </row>
    <row r="41" spans="1:36" ht="16.5" thickBot="1">
      <c r="A41" s="172"/>
      <c r="B41" s="173"/>
      <c r="C41" s="173"/>
      <c r="D41" s="173"/>
      <c r="E41" s="173"/>
      <c r="F41" s="173"/>
      <c r="G41" s="173"/>
      <c r="H41" s="174"/>
      <c r="I41" s="23">
        <f t="shared" ref="I41:N41" si="31">SUM(I39:I40)</f>
        <v>0</v>
      </c>
      <c r="J41" s="23">
        <f t="shared" si="31"/>
        <v>0</v>
      </c>
      <c r="K41" s="23">
        <f t="shared" si="31"/>
        <v>0</v>
      </c>
      <c r="L41" s="23">
        <f t="shared" si="31"/>
        <v>0</v>
      </c>
      <c r="M41" s="22">
        <f t="shared" si="31"/>
        <v>0</v>
      </c>
      <c r="N41" s="23">
        <f t="shared" si="31"/>
        <v>0</v>
      </c>
      <c r="O41" s="48">
        <f t="shared" ref="O41" si="32">SUM(O39:O40)</f>
        <v>0</v>
      </c>
      <c r="P41" s="23">
        <f t="shared" ref="P41:AD41" si="33">SUM(P39:P40)</f>
        <v>2</v>
      </c>
      <c r="Q41" s="35">
        <f t="shared" si="33"/>
        <v>3</v>
      </c>
      <c r="R41" s="23">
        <f t="shared" si="33"/>
        <v>2</v>
      </c>
      <c r="S41" s="35">
        <f t="shared" si="33"/>
        <v>2</v>
      </c>
      <c r="T41" s="23">
        <f t="shared" si="33"/>
        <v>2</v>
      </c>
      <c r="U41" s="35">
        <f t="shared" si="33"/>
        <v>1</v>
      </c>
      <c r="V41" s="131">
        <f t="shared" si="33"/>
        <v>5</v>
      </c>
      <c r="W41" s="35">
        <f t="shared" si="33"/>
        <v>0</v>
      </c>
      <c r="X41" s="23">
        <f t="shared" si="33"/>
        <v>0</v>
      </c>
      <c r="Y41" s="35">
        <f t="shared" si="33"/>
        <v>0</v>
      </c>
      <c r="Z41" s="35">
        <f t="shared" si="33"/>
        <v>0</v>
      </c>
      <c r="AA41" s="35">
        <f t="shared" si="33"/>
        <v>0</v>
      </c>
      <c r="AB41" s="35">
        <f t="shared" si="33"/>
        <v>0</v>
      </c>
      <c r="AC41" s="33">
        <f t="shared" si="33"/>
        <v>0</v>
      </c>
      <c r="AD41" s="22">
        <f t="shared" si="33"/>
        <v>2</v>
      </c>
      <c r="AE41" s="22">
        <f t="shared" ref="AE41:AF41" si="34">SUM(AE39:AE40)</f>
        <v>3</v>
      </c>
      <c r="AF41" s="35">
        <f t="shared" si="34"/>
        <v>2</v>
      </c>
      <c r="AG41" s="34">
        <f>SUM(AG39:AG40)</f>
        <v>2</v>
      </c>
      <c r="AH41" s="23">
        <f>SUM(AH39:AH40)</f>
        <v>2</v>
      </c>
      <c r="AI41" s="23">
        <f>SUM(AI39:AI40)</f>
        <v>1</v>
      </c>
      <c r="AJ41" s="50">
        <f>SUM(AJ39:AJ40)</f>
        <v>5</v>
      </c>
    </row>
    <row r="42" spans="1:36" ht="16.5" thickBot="1">
      <c r="A42" s="37"/>
      <c r="B42" s="19"/>
      <c r="C42" s="19"/>
      <c r="D42" s="19"/>
      <c r="E42" s="19"/>
      <c r="F42" s="19"/>
      <c r="G42" s="19"/>
      <c r="H42" s="61"/>
      <c r="I42" s="90">
        <f>SUM(I41,I38,I31,I27,I22,I15,I9,I5)</f>
        <v>201</v>
      </c>
      <c r="J42" s="91">
        <f>SUM(J41,J38,J31,J27,J22,J15,J9,J5)</f>
        <v>289</v>
      </c>
      <c r="K42" s="91">
        <f>SUM(K5,K9,K15,K22,K27,K31,K38,K41)</f>
        <v>345</v>
      </c>
      <c r="L42" s="91">
        <f>SUM(L5,L9,L15,L22,L27,L31,L38,L41)</f>
        <v>199</v>
      </c>
      <c r="M42" s="91">
        <f>SUM(M38,M31,M27,M41,M22,M15,M9,M5)</f>
        <v>152</v>
      </c>
      <c r="N42" s="91">
        <f>SUM(N41,N38,N31,N27,N22,N15,N9,N5)</f>
        <v>283</v>
      </c>
      <c r="O42" s="48">
        <f>SUM(O41,O38,O31,O27,O22,O15,O9,O5)</f>
        <v>634</v>
      </c>
      <c r="P42" s="91">
        <f t="shared" ref="P42:U42" si="35">SUM(P41,P38,P31,P27,P22,P15,P9,P5)</f>
        <v>242</v>
      </c>
      <c r="Q42" s="91">
        <f t="shared" si="35"/>
        <v>339</v>
      </c>
      <c r="R42" s="92">
        <f t="shared" si="35"/>
        <v>362</v>
      </c>
      <c r="S42" s="91">
        <f t="shared" si="35"/>
        <v>158</v>
      </c>
      <c r="T42" s="92">
        <f t="shared" si="35"/>
        <v>230</v>
      </c>
      <c r="U42" s="91">
        <f t="shared" si="35"/>
        <v>313</v>
      </c>
      <c r="V42" s="131">
        <f>SUM(V41,V38,V31,V27,V22,V15,V9,V5)</f>
        <v>701</v>
      </c>
      <c r="W42" s="91">
        <f>SUM(W5,W9,W15,W22,W27,W31,W38,W41)</f>
        <v>186</v>
      </c>
      <c r="X42" s="92">
        <f>SUM(X5,X9,X15,X22,X27,X31,X38,X41)</f>
        <v>305</v>
      </c>
      <c r="Y42" s="91">
        <f>SUM(Y5,Y9,Y15,Y22,Y27,Y31,Y38,Y41)</f>
        <v>366</v>
      </c>
      <c r="Z42" s="91">
        <f>SUM(Z5,Z9,Z15,Z22,Z27,Z31,Z38,Z41)</f>
        <v>137</v>
      </c>
      <c r="AA42" s="91">
        <f>SUM(AA5+AA9+AA15+AA22+AA27+AA31+AA38+AA411)</f>
        <v>225</v>
      </c>
      <c r="AB42" s="91">
        <f>SUM(AB41,AB38,AB31,AB27,AB22,AB15,AB9,AB5)</f>
        <v>309</v>
      </c>
      <c r="AC42" s="47">
        <f>SUM(AC41,AC38,AC31,AC27,AC22,AC15,AC9,AC5)</f>
        <v>671</v>
      </c>
      <c r="AD42" s="93">
        <f>SUM(AD5+AD9+AD15+AD22+AD27+AD31+AD38+AD41)</f>
        <v>572</v>
      </c>
      <c r="AE42" s="93">
        <f>SUM(AE15+AE22+AE27+AE31+AE38+AE41+AE9+AE5)</f>
        <v>933</v>
      </c>
      <c r="AF42" s="94">
        <f>SUM(AF15+AF22+AF27+AF31+AF38+AF41+AF9+AF5)</f>
        <v>1073</v>
      </c>
      <c r="AG42" s="95">
        <f>SUM(AG5+AG9+AG15+AG22+AG27+AG31+AG38+AG41)</f>
        <v>494</v>
      </c>
      <c r="AH42" s="96">
        <f>SUM(AH5+AH9+AH15+AH22+AH27+AH31+AH38+AH41)</f>
        <v>607</v>
      </c>
      <c r="AI42" s="96">
        <f>SUM(AI5+AI9+AI15+AI22+AI27+AI31+AI38+AI41)</f>
        <v>905</v>
      </c>
      <c r="AJ42" s="50">
        <f>SUM(AJ5,AJ9,AJ15,AJ22,AJ27,AJ31,AJ38,AJ41)</f>
        <v>2006</v>
      </c>
    </row>
    <row r="43" spans="1:36" ht="16.5" thickBot="1">
      <c r="H43" s="62"/>
      <c r="I43" s="73"/>
      <c r="J43" s="74"/>
      <c r="K43" s="74"/>
      <c r="L43" s="74"/>
      <c r="M43" s="74"/>
      <c r="N43" s="74"/>
      <c r="O43" s="75"/>
      <c r="P43" s="74"/>
      <c r="Q43" s="74"/>
      <c r="R43" s="74"/>
      <c r="S43" s="74"/>
      <c r="T43" s="24"/>
      <c r="U43" s="74"/>
      <c r="V43" s="134"/>
      <c r="W43" s="74"/>
      <c r="X43" s="74"/>
      <c r="Y43" s="74"/>
      <c r="Z43" s="74"/>
      <c r="AA43" s="74"/>
      <c r="AB43" s="74"/>
      <c r="AC43" s="75"/>
      <c r="AD43" s="76"/>
      <c r="AE43" s="76"/>
      <c r="AF43" s="76"/>
      <c r="AG43" s="76"/>
      <c r="AH43" s="76"/>
      <c r="AI43" s="76"/>
      <c r="AJ43" s="77"/>
    </row>
    <row r="44" spans="1:36" s="124" customFormat="1" ht="23.25">
      <c r="C44"/>
      <c r="D44"/>
      <c r="F44"/>
      <c r="G44"/>
      <c r="I44" s="125"/>
      <c r="J44" s="125">
        <f>SUM(J41+J38+J31+J27+J22+J15+J9+J5)</f>
        <v>289</v>
      </c>
      <c r="K44" s="125">
        <f t="shared" ref="K44:N44" si="36">SUM(K41+K38+K31+K27+K22+K15+K9+K5)</f>
        <v>345</v>
      </c>
      <c r="L44" s="125">
        <f t="shared" si="36"/>
        <v>199</v>
      </c>
      <c r="M44" s="125">
        <f t="shared" si="36"/>
        <v>152</v>
      </c>
      <c r="N44" s="125">
        <f t="shared" si="36"/>
        <v>283</v>
      </c>
      <c r="O44" s="125">
        <f>SUM(O41+O38+O31+O27+O22+O15+O9+O5)</f>
        <v>634</v>
      </c>
      <c r="P44" s="125">
        <f t="shared" ref="P44:AI44" si="37">SUM(P41+P38+P31+P27+P22+P15+P9+P5)</f>
        <v>242</v>
      </c>
      <c r="Q44" s="125">
        <f t="shared" si="37"/>
        <v>339</v>
      </c>
      <c r="R44" s="125">
        <f t="shared" si="37"/>
        <v>362</v>
      </c>
      <c r="S44" s="125">
        <f t="shared" si="37"/>
        <v>158</v>
      </c>
      <c r="T44" s="125">
        <f t="shared" si="37"/>
        <v>230</v>
      </c>
      <c r="U44" s="125">
        <f t="shared" si="37"/>
        <v>313</v>
      </c>
      <c r="V44" s="135">
        <f t="shared" si="37"/>
        <v>701</v>
      </c>
      <c r="W44" s="125">
        <f t="shared" si="37"/>
        <v>186</v>
      </c>
      <c r="X44" s="125">
        <f t="shared" si="37"/>
        <v>305</v>
      </c>
      <c r="Y44" s="125">
        <f t="shared" si="37"/>
        <v>366</v>
      </c>
      <c r="Z44" s="125">
        <f t="shared" si="37"/>
        <v>137</v>
      </c>
      <c r="AA44" s="125">
        <f>SUM(AA41+AA38+AA31+AA27+AA22+AA15+AA9+AA5)</f>
        <v>225</v>
      </c>
      <c r="AB44" s="125">
        <f>SUM(AB41+AB38+AB31+AB27+AB22+AB15+AB9+AB5)</f>
        <v>309</v>
      </c>
      <c r="AC44" s="125">
        <f t="shared" si="37"/>
        <v>671</v>
      </c>
      <c r="AD44" s="125">
        <f t="shared" si="37"/>
        <v>572</v>
      </c>
      <c r="AE44" s="125">
        <f t="shared" si="37"/>
        <v>933</v>
      </c>
      <c r="AF44" s="125">
        <f t="shared" si="37"/>
        <v>1073</v>
      </c>
      <c r="AG44" s="125">
        <f t="shared" si="37"/>
        <v>494</v>
      </c>
      <c r="AH44" s="125">
        <f t="shared" si="37"/>
        <v>607</v>
      </c>
      <c r="AI44" s="125">
        <f t="shared" si="37"/>
        <v>905</v>
      </c>
      <c r="AJ44" s="126">
        <f>SUM(J44+K44+Q44+R44+X44+Y44)</f>
        <v>2006</v>
      </c>
    </row>
    <row r="45" spans="1:36">
      <c r="I45" s="51"/>
      <c r="J45" s="51"/>
      <c r="K45" s="51"/>
      <c r="L45" s="51"/>
      <c r="M45" s="51"/>
      <c r="N45" s="51"/>
      <c r="O45" s="53"/>
      <c r="P45" s="51"/>
      <c r="Q45" s="51"/>
      <c r="R45" s="51"/>
      <c r="S45" s="51"/>
      <c r="T45" s="51"/>
      <c r="U45" s="51"/>
      <c r="V45" s="136"/>
      <c r="W45" s="51"/>
      <c r="X45" s="51"/>
      <c r="Y45" s="51"/>
      <c r="Z45" s="51"/>
      <c r="AA45" s="51"/>
      <c r="AB45" s="51"/>
      <c r="AC45" s="53"/>
      <c r="AJ45" s="55"/>
    </row>
    <row r="46" spans="1:36">
      <c r="I46" s="51"/>
      <c r="J46" s="51"/>
      <c r="K46" s="51"/>
      <c r="L46" s="51"/>
      <c r="M46" s="51"/>
      <c r="N46" s="51"/>
      <c r="O46" s="53"/>
      <c r="P46" s="51"/>
      <c r="Q46" s="51"/>
      <c r="R46" s="51"/>
      <c r="S46" s="51"/>
      <c r="T46" s="51"/>
      <c r="U46" s="51"/>
      <c r="V46" s="136"/>
      <c r="W46" s="51"/>
      <c r="X46" s="51"/>
      <c r="Y46" s="36"/>
      <c r="Z46" s="36"/>
      <c r="AA46" s="36"/>
      <c r="AB46" s="36"/>
      <c r="AC46" s="36"/>
      <c r="AD46" s="36"/>
      <c r="AF46" s="54"/>
      <c r="AH46" s="51">
        <f>AG44+AH44+AI44</f>
        <v>2006</v>
      </c>
      <c r="AJ46" s="55"/>
    </row>
    <row r="47" spans="1:36">
      <c r="I47" s="51"/>
      <c r="J47" s="51"/>
      <c r="K47" s="51"/>
      <c r="L47" s="51"/>
      <c r="M47" s="51"/>
      <c r="N47" s="51"/>
      <c r="O47" s="53"/>
      <c r="P47" s="51"/>
      <c r="Q47" s="51"/>
      <c r="R47" s="51"/>
      <c r="S47" s="51"/>
      <c r="T47" s="51"/>
      <c r="U47" s="51"/>
      <c r="V47" s="136"/>
      <c r="W47" s="51"/>
      <c r="X47" s="51"/>
      <c r="Y47" s="51"/>
      <c r="Z47" s="51"/>
      <c r="AA47" s="51"/>
      <c r="AB47" s="51"/>
      <c r="AC47" s="53"/>
      <c r="AJ47" s="55"/>
    </row>
    <row r="48" spans="1:36">
      <c r="I48" s="51"/>
      <c r="J48" s="51"/>
      <c r="K48" s="51"/>
      <c r="L48" s="51"/>
      <c r="M48" s="51"/>
      <c r="N48" s="51"/>
      <c r="O48" s="53"/>
      <c r="P48" s="51"/>
      <c r="Q48" s="51"/>
      <c r="R48" s="51"/>
      <c r="S48" s="51"/>
      <c r="T48" s="51"/>
      <c r="U48" s="51"/>
      <c r="V48" s="136"/>
      <c r="W48" s="51"/>
      <c r="X48" s="51"/>
      <c r="Y48" s="51"/>
      <c r="Z48" s="51"/>
      <c r="AA48" s="51"/>
      <c r="AB48" s="51"/>
      <c r="AC48" s="53"/>
      <c r="AF48" s="54"/>
      <c r="AJ48" s="55"/>
    </row>
    <row r="49" spans="9:36">
      <c r="I49" s="51"/>
      <c r="J49" s="51"/>
      <c r="K49" s="51"/>
      <c r="L49" s="51"/>
      <c r="M49" s="51"/>
      <c r="N49" s="51"/>
      <c r="O49" s="53"/>
      <c r="P49" s="51"/>
      <c r="Q49" s="51"/>
      <c r="R49" s="51"/>
      <c r="S49" s="51"/>
      <c r="T49" s="51"/>
      <c r="U49" s="51"/>
      <c r="V49" s="136"/>
      <c r="W49" s="51"/>
      <c r="X49" s="51"/>
      <c r="Y49" s="51"/>
      <c r="Z49" s="51"/>
      <c r="AA49" s="51"/>
      <c r="AB49" s="51"/>
      <c r="AC49" s="53"/>
    </row>
    <row r="50" spans="9:36" ht="21">
      <c r="I50" s="51"/>
      <c r="J50" s="51"/>
      <c r="K50" s="51"/>
      <c r="L50" s="51"/>
      <c r="M50" s="51"/>
      <c r="N50" s="51"/>
      <c r="O50" s="53"/>
      <c r="P50" s="51"/>
      <c r="Q50" s="51"/>
      <c r="R50" s="51"/>
      <c r="S50" s="51"/>
      <c r="T50" s="51"/>
      <c r="U50" s="51"/>
      <c r="V50" s="136"/>
      <c r="W50" s="51"/>
      <c r="X50" s="51"/>
      <c r="Y50" s="51"/>
      <c r="Z50" s="51"/>
      <c r="AA50" s="51"/>
      <c r="AB50" s="51"/>
      <c r="AC50" s="53"/>
      <c r="AI50" s="56"/>
      <c r="AJ50" s="55"/>
    </row>
  </sheetData>
  <autoFilter ref="A1:AK42"/>
  <mergeCells count="41">
    <mergeCell ref="A39:A40"/>
    <mergeCell ref="B39:B40"/>
    <mergeCell ref="C39:C40"/>
    <mergeCell ref="D39:D40"/>
    <mergeCell ref="A41:H41"/>
    <mergeCell ref="A38:H38"/>
    <mergeCell ref="A27:H27"/>
    <mergeCell ref="A28:A30"/>
    <mergeCell ref="B28:B30"/>
    <mergeCell ref="C28:C30"/>
    <mergeCell ref="D28:D30"/>
    <mergeCell ref="A31:H31"/>
    <mergeCell ref="A32:A37"/>
    <mergeCell ref="B32:B33"/>
    <mergeCell ref="C32:C37"/>
    <mergeCell ref="D32:D37"/>
    <mergeCell ref="B34:B37"/>
    <mergeCell ref="A23:A26"/>
    <mergeCell ref="B23:B26"/>
    <mergeCell ref="C23:C26"/>
    <mergeCell ref="D23:D26"/>
    <mergeCell ref="A9:H9"/>
    <mergeCell ref="A10:A14"/>
    <mergeCell ref="B10:B14"/>
    <mergeCell ref="C10:C14"/>
    <mergeCell ref="D10:D14"/>
    <mergeCell ref="A15:H15"/>
    <mergeCell ref="A16:A21"/>
    <mergeCell ref="B16:B21"/>
    <mergeCell ref="C16:C21"/>
    <mergeCell ref="D16:D21"/>
    <mergeCell ref="A22:H22"/>
    <mergeCell ref="A6:A8"/>
    <mergeCell ref="B6:B8"/>
    <mergeCell ref="C6:C8"/>
    <mergeCell ref="D6:D8"/>
    <mergeCell ref="A2:A4"/>
    <mergeCell ref="B2:B4"/>
    <mergeCell ref="C2:C4"/>
    <mergeCell ref="D2:D4"/>
    <mergeCell ref="A5:H5"/>
  </mergeCells>
  <pageMargins left="0.7" right="0.7" top="0.75" bottom="0.75" header="0.3" footer="0.3"/>
  <pageSetup paperSize="9" orientation="portrait" verticalDpi="0" r:id="rId1"/>
  <ignoredErrors>
    <ignoredError sqref="A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Utente Windows</cp:lastModifiedBy>
  <cp:lastPrinted>2018-11-29T09:17:49Z</cp:lastPrinted>
  <dcterms:created xsi:type="dcterms:W3CDTF">2018-11-29T08:15:23Z</dcterms:created>
  <dcterms:modified xsi:type="dcterms:W3CDTF">2019-05-10T16:31:16Z</dcterms:modified>
</cp:coreProperties>
</file>